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ines trimestrales del 2023\Boletín I Trimestre 2023\"/>
    </mc:Choice>
  </mc:AlternateContent>
  <bookViews>
    <workbookView xWindow="60" yWindow="600" windowWidth="20430" windowHeight="10920"/>
  </bookViews>
  <sheets>
    <sheet name="Cuadro_3" sheetId="1" r:id="rId1"/>
  </sheets>
  <definedNames>
    <definedName name="_xlnm._FilterDatabase" localSheetId="0" hidden="1">Cuadro_3!$I$1:$I$147</definedName>
    <definedName name="_xlnm.Print_Area" localSheetId="0">Cuadro_3!$A$1:$I$120</definedName>
    <definedName name="_xlnm.Print_Titles" localSheetId="0">Cuadro_3!$1:$10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20" i="1"/>
  <c r="G22" i="1"/>
  <c r="G24" i="1"/>
  <c r="G26" i="1"/>
  <c r="C44" i="1" l="1"/>
  <c r="D38" i="1" l="1"/>
  <c r="E38" i="1"/>
  <c r="C38" i="1"/>
  <c r="B31" i="1"/>
  <c r="B33" i="1"/>
  <c r="B35" i="1"/>
  <c r="B37" i="1"/>
  <c r="B39" i="1"/>
  <c r="B41" i="1"/>
  <c r="B43" i="1"/>
  <c r="B45" i="1"/>
  <c r="B47" i="1"/>
  <c r="B49" i="1"/>
  <c r="B51" i="1"/>
  <c r="B53" i="1"/>
  <c r="B56" i="1"/>
  <c r="B59" i="1"/>
  <c r="C30" i="1" l="1"/>
  <c r="D30" i="1"/>
  <c r="E30" i="1"/>
  <c r="I34" i="1" l="1"/>
  <c r="C67" i="1"/>
  <c r="D67" i="1"/>
  <c r="E67" i="1"/>
  <c r="C63" i="1"/>
  <c r="D63" i="1"/>
  <c r="E63" i="1"/>
  <c r="F63" i="1"/>
  <c r="G63" i="1"/>
  <c r="H63" i="1"/>
  <c r="I63" i="1"/>
  <c r="C61" i="1"/>
  <c r="D61" i="1"/>
  <c r="D57" i="1"/>
  <c r="E57" i="1"/>
  <c r="F57" i="1"/>
  <c r="E81" i="1" l="1"/>
  <c r="D81" i="1"/>
  <c r="C81" i="1"/>
  <c r="E84" i="1" l="1"/>
  <c r="G65" i="1" l="1"/>
  <c r="B104" i="1" l="1"/>
  <c r="B102" i="1"/>
  <c r="B100" i="1"/>
  <c r="B98" i="1"/>
  <c r="B95" i="1"/>
  <c r="B93" i="1"/>
  <c r="B91" i="1"/>
  <c r="B89" i="1"/>
  <c r="B87" i="1"/>
  <c r="B85" i="1"/>
  <c r="I103" i="1" l="1"/>
  <c r="H103" i="1"/>
  <c r="G103" i="1"/>
  <c r="F103" i="1"/>
  <c r="E103" i="1"/>
  <c r="D103" i="1"/>
  <c r="C103" i="1"/>
  <c r="B103" i="1"/>
  <c r="I101" i="1"/>
  <c r="H101" i="1"/>
  <c r="G101" i="1"/>
  <c r="F101" i="1"/>
  <c r="E101" i="1"/>
  <c r="D101" i="1"/>
  <c r="C101" i="1"/>
  <c r="B101" i="1"/>
  <c r="I99" i="1"/>
  <c r="H99" i="1"/>
  <c r="G99" i="1"/>
  <c r="F99" i="1"/>
  <c r="E99" i="1"/>
  <c r="D99" i="1"/>
  <c r="C99" i="1"/>
  <c r="B99" i="1"/>
  <c r="I97" i="1"/>
  <c r="H97" i="1"/>
  <c r="G97" i="1"/>
  <c r="F97" i="1"/>
  <c r="E97" i="1"/>
  <c r="D97" i="1"/>
  <c r="B97" i="1"/>
  <c r="I94" i="1"/>
  <c r="H94" i="1"/>
  <c r="G94" i="1"/>
  <c r="F94" i="1"/>
  <c r="E94" i="1"/>
  <c r="D94" i="1"/>
  <c r="C94" i="1"/>
  <c r="B94" i="1"/>
  <c r="I92" i="1"/>
  <c r="H92" i="1"/>
  <c r="G92" i="1"/>
  <c r="F92" i="1"/>
  <c r="E92" i="1"/>
  <c r="D92" i="1"/>
  <c r="C92" i="1"/>
  <c r="B92" i="1"/>
  <c r="I90" i="1"/>
  <c r="H90" i="1"/>
  <c r="G90" i="1"/>
  <c r="F90" i="1"/>
  <c r="E90" i="1"/>
  <c r="D90" i="1"/>
  <c r="C90" i="1"/>
  <c r="B90" i="1"/>
  <c r="I88" i="1"/>
  <c r="H88" i="1"/>
  <c r="G88" i="1"/>
  <c r="F88" i="1"/>
  <c r="E88" i="1"/>
  <c r="D88" i="1"/>
  <c r="C88" i="1"/>
  <c r="B88" i="1"/>
  <c r="I86" i="1"/>
  <c r="H86" i="1"/>
  <c r="G86" i="1"/>
  <c r="F86" i="1"/>
  <c r="E86" i="1"/>
  <c r="D86" i="1"/>
  <c r="C86" i="1"/>
  <c r="B86" i="1"/>
  <c r="I84" i="1"/>
  <c r="H84" i="1"/>
  <c r="G84" i="1"/>
  <c r="F84" i="1"/>
  <c r="D84" i="1"/>
  <c r="C84" i="1"/>
  <c r="B84" i="1"/>
  <c r="G83" i="1" l="1"/>
  <c r="F83" i="1"/>
  <c r="E83" i="1"/>
  <c r="B83" i="1"/>
  <c r="I83" i="1"/>
  <c r="D83" i="1"/>
  <c r="H83" i="1"/>
  <c r="C83" i="1"/>
  <c r="D55" i="1"/>
  <c r="I22" i="1"/>
  <c r="H22" i="1"/>
  <c r="F22" i="1"/>
  <c r="E22" i="1"/>
  <c r="D22" i="1"/>
  <c r="C22" i="1"/>
  <c r="F67" i="1" l="1"/>
  <c r="B68" i="1"/>
  <c r="E65" i="1"/>
  <c r="D65" i="1"/>
  <c r="C65" i="1"/>
  <c r="B67" i="1" l="1"/>
  <c r="E61" i="1"/>
  <c r="F61" i="1"/>
  <c r="I67" i="1" l="1"/>
  <c r="H67" i="1"/>
  <c r="G67" i="1"/>
  <c r="F34" i="1" l="1"/>
  <c r="D20" i="1" l="1"/>
  <c r="E20" i="1"/>
  <c r="C55" i="1" l="1"/>
  <c r="F65" i="1"/>
  <c r="F77" i="1"/>
  <c r="F79" i="1"/>
  <c r="I77" i="1"/>
  <c r="H77" i="1"/>
  <c r="G77" i="1"/>
  <c r="E77" i="1"/>
  <c r="D77" i="1"/>
  <c r="C77" i="1"/>
  <c r="C32" i="1" l="1"/>
  <c r="D32" i="1"/>
  <c r="I30" i="1" l="1"/>
  <c r="B27" i="1" l="1"/>
  <c r="I26" i="1"/>
  <c r="H26" i="1"/>
  <c r="F26" i="1"/>
  <c r="E26" i="1"/>
  <c r="D26" i="1"/>
  <c r="C26" i="1"/>
  <c r="B23" i="1"/>
  <c r="B26" i="1" l="1"/>
  <c r="B21" i="1"/>
  <c r="B20" i="1" s="1"/>
  <c r="I20" i="1"/>
  <c r="H20" i="1"/>
  <c r="F20" i="1"/>
  <c r="C20" i="1"/>
  <c r="C18" i="1" l="1"/>
  <c r="D18" i="1"/>
  <c r="E18" i="1"/>
  <c r="F18" i="1"/>
  <c r="H18" i="1"/>
  <c r="I18" i="1"/>
  <c r="F38" i="1" l="1"/>
  <c r="G38" i="1"/>
  <c r="H38" i="1"/>
  <c r="D71" i="1" l="1"/>
  <c r="E71" i="1"/>
  <c r="F71" i="1"/>
  <c r="G71" i="1"/>
  <c r="H71" i="1"/>
  <c r="I71" i="1"/>
  <c r="C71" i="1"/>
  <c r="H65" i="1" l="1"/>
  <c r="G61" i="1"/>
  <c r="H61" i="1"/>
  <c r="I61" i="1"/>
  <c r="C59" i="1"/>
  <c r="D59" i="1"/>
  <c r="D54" i="1" s="1"/>
  <c r="E59" i="1"/>
  <c r="F59" i="1"/>
  <c r="G59" i="1"/>
  <c r="H59" i="1"/>
  <c r="I59" i="1"/>
  <c r="C57" i="1"/>
  <c r="G57" i="1"/>
  <c r="H57" i="1"/>
  <c r="I57" i="1"/>
  <c r="E55" i="1"/>
  <c r="F55" i="1"/>
  <c r="G55" i="1"/>
  <c r="H55" i="1"/>
  <c r="I55" i="1"/>
  <c r="C52" i="1"/>
  <c r="D52" i="1"/>
  <c r="E52" i="1"/>
  <c r="F52" i="1"/>
  <c r="G52" i="1"/>
  <c r="H52" i="1"/>
  <c r="I52" i="1"/>
  <c r="C50" i="1"/>
  <c r="D50" i="1"/>
  <c r="E50" i="1"/>
  <c r="F50" i="1"/>
  <c r="G50" i="1"/>
  <c r="H50" i="1"/>
  <c r="I50" i="1"/>
  <c r="C48" i="1"/>
  <c r="D48" i="1"/>
  <c r="E48" i="1"/>
  <c r="F48" i="1"/>
  <c r="G48" i="1"/>
  <c r="H48" i="1"/>
  <c r="I48" i="1"/>
  <c r="C46" i="1"/>
  <c r="D46" i="1"/>
  <c r="E46" i="1"/>
  <c r="F46" i="1"/>
  <c r="G46" i="1"/>
  <c r="H46" i="1"/>
  <c r="I46" i="1"/>
  <c r="D44" i="1"/>
  <c r="E44" i="1"/>
  <c r="E29" i="1" s="1"/>
  <c r="F44" i="1"/>
  <c r="F29" i="1" s="1"/>
  <c r="G44" i="1"/>
  <c r="H44" i="1"/>
  <c r="I44" i="1"/>
  <c r="C42" i="1"/>
  <c r="D42" i="1"/>
  <c r="E42" i="1"/>
  <c r="F42" i="1"/>
  <c r="G42" i="1"/>
  <c r="H42" i="1"/>
  <c r="I42" i="1"/>
  <c r="C40" i="1"/>
  <c r="D40" i="1"/>
  <c r="E40" i="1"/>
  <c r="F40" i="1"/>
  <c r="G40" i="1"/>
  <c r="H40" i="1"/>
  <c r="I40" i="1"/>
  <c r="I38" i="1"/>
  <c r="C36" i="1"/>
  <c r="D36" i="1"/>
  <c r="E36" i="1"/>
  <c r="F36" i="1"/>
  <c r="G36" i="1"/>
  <c r="H36" i="1"/>
  <c r="I36" i="1"/>
  <c r="C34" i="1"/>
  <c r="D34" i="1"/>
  <c r="E34" i="1"/>
  <c r="G34" i="1"/>
  <c r="H34" i="1"/>
  <c r="E32" i="1"/>
  <c r="F32" i="1"/>
  <c r="G32" i="1"/>
  <c r="H32" i="1"/>
  <c r="I32" i="1"/>
  <c r="F30" i="1"/>
  <c r="G30" i="1"/>
  <c r="H30" i="1"/>
  <c r="C24" i="1"/>
  <c r="D24" i="1"/>
  <c r="E24" i="1"/>
  <c r="F24" i="1"/>
  <c r="H24" i="1"/>
  <c r="I24" i="1"/>
  <c r="C16" i="1"/>
  <c r="D16" i="1"/>
  <c r="E16" i="1"/>
  <c r="F16" i="1"/>
  <c r="G16" i="1"/>
  <c r="H16" i="1"/>
  <c r="I16" i="1"/>
  <c r="C14" i="1"/>
  <c r="D14" i="1"/>
  <c r="E14" i="1"/>
  <c r="F14" i="1"/>
  <c r="G14" i="1"/>
  <c r="H14" i="1"/>
  <c r="I14" i="1"/>
  <c r="C73" i="1"/>
  <c r="D73" i="1"/>
  <c r="E73" i="1"/>
  <c r="F73" i="1"/>
  <c r="G73" i="1"/>
  <c r="H73" i="1"/>
  <c r="I73" i="1"/>
  <c r="C75" i="1"/>
  <c r="D75" i="1"/>
  <c r="E75" i="1"/>
  <c r="F75" i="1"/>
  <c r="G75" i="1"/>
  <c r="H75" i="1"/>
  <c r="I75" i="1"/>
  <c r="C79" i="1"/>
  <c r="D79" i="1"/>
  <c r="E79" i="1"/>
  <c r="G79" i="1"/>
  <c r="H79" i="1"/>
  <c r="I79" i="1"/>
  <c r="F81" i="1"/>
  <c r="G81" i="1"/>
  <c r="H81" i="1"/>
  <c r="I81" i="1"/>
  <c r="I29" i="1" l="1"/>
  <c r="C13" i="1"/>
  <c r="I13" i="1"/>
  <c r="H13" i="1"/>
  <c r="G13" i="1"/>
  <c r="F13" i="1"/>
  <c r="E13" i="1"/>
  <c r="D13" i="1"/>
  <c r="D29" i="1"/>
  <c r="C29" i="1"/>
  <c r="H29" i="1"/>
  <c r="G29" i="1"/>
  <c r="C70" i="1"/>
  <c r="D70" i="1"/>
  <c r="E70" i="1"/>
  <c r="E69" i="1" s="1"/>
  <c r="E54" i="1"/>
  <c r="C54" i="1"/>
  <c r="H70" i="1"/>
  <c r="H54" i="1"/>
  <c r="I70" i="1"/>
  <c r="G70" i="1"/>
  <c r="G54" i="1"/>
  <c r="F70" i="1"/>
  <c r="F54" i="1"/>
  <c r="I65" i="1"/>
  <c r="I54" i="1" s="1"/>
  <c r="C28" i="1" l="1"/>
  <c r="I69" i="1"/>
  <c r="H69" i="1"/>
  <c r="G69" i="1"/>
  <c r="F69" i="1"/>
  <c r="C69" i="1"/>
  <c r="D69" i="1"/>
  <c r="B22" i="1" l="1"/>
  <c r="B19" i="1"/>
  <c r="B80" i="1"/>
  <c r="B66" i="1"/>
  <c r="D12" i="1" l="1"/>
  <c r="E12" i="1"/>
  <c r="B65" i="1"/>
  <c r="C12" i="1"/>
  <c r="C11" i="1" s="1"/>
  <c r="B79" i="1"/>
  <c r="B42" i="1"/>
  <c r="B17" i="1" l="1"/>
  <c r="B16" i="1" s="1"/>
  <c r="B15" i="1"/>
  <c r="B14" i="1" s="1"/>
  <c r="B78" i="1" l="1"/>
  <c r="B77" i="1" s="1"/>
  <c r="B76" i="1"/>
  <c r="B75" i="1" s="1"/>
  <c r="B74" i="1" l="1"/>
  <c r="B73" i="1" s="1"/>
  <c r="B32" i="1"/>
  <c r="B30" i="1"/>
  <c r="B82" i="1"/>
  <c r="B81" i="1" s="1"/>
  <c r="B72" i="1"/>
  <c r="B71" i="1" s="1"/>
  <c r="B64" i="1"/>
  <c r="B63" i="1" s="1"/>
  <c r="B62" i="1"/>
  <c r="B61" i="1" s="1"/>
  <c r="B60" i="1"/>
  <c r="B58" i="1"/>
  <c r="B57" i="1" s="1"/>
  <c r="B55" i="1"/>
  <c r="B52" i="1"/>
  <c r="B50" i="1"/>
  <c r="B48" i="1"/>
  <c r="B46" i="1"/>
  <c r="B44" i="1"/>
  <c r="B40" i="1"/>
  <c r="B38" i="1"/>
  <c r="B36" i="1"/>
  <c r="B34" i="1"/>
  <c r="B25" i="1"/>
  <c r="B24" i="1" s="1"/>
  <c r="B18" i="1"/>
  <c r="B70" i="1" l="1"/>
  <c r="B69" i="1" s="1"/>
  <c r="B54" i="1"/>
  <c r="B29" i="1"/>
  <c r="B13" i="1"/>
  <c r="F12" i="1"/>
  <c r="B28" i="1" l="1"/>
  <c r="B12" i="1"/>
  <c r="G28" i="1"/>
  <c r="I12" i="1"/>
  <c r="H12" i="1"/>
  <c r="G12" i="1"/>
  <c r="B11" i="1" l="1"/>
  <c r="G11" i="1"/>
  <c r="H28" i="1"/>
  <c r="H11" i="1" s="1"/>
  <c r="E28" i="1"/>
  <c r="E11" i="1" s="1"/>
  <c r="I28" i="1"/>
  <c r="I11" i="1" s="1"/>
  <c r="D28" i="1"/>
  <c r="D11" i="1" s="1"/>
  <c r="F28" i="1" l="1"/>
  <c r="F11" i="1" s="1"/>
</calcChain>
</file>

<file path=xl/sharedStrings.xml><?xml version="1.0" encoding="utf-8"?>
<sst xmlns="http://schemas.openxmlformats.org/spreadsheetml/2006/main" count="122" uniqueCount="53">
  <si>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</si>
  <si>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</si>
  <si>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</si>
  <si>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</si>
  <si>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</si>
  <si>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</si>
  <si>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</si>
  <si>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</si>
  <si>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</si>
  <si>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</si>
  <si>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</si>
  <si>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</si>
  <si>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</si>
  <si>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</si>
  <si>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</si>
  <si>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</si>
  <si>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</si>
  <si>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</si>
  <si>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</si>
  <si>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</si>
  <si>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</si>
  <si>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</si>
  <si>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</si>
  <si>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</si>
  <si>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</si>
  <si>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</si>
  <si>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</si>
  <si>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</si>
  <si>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</si>
  <si>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 xml:space="preserve"> -  Cantidad nula o cero.</t>
  </si>
  <si>
    <t>(P) Cifras preliminares.</t>
  </si>
  <si>
    <t>Edificio de apartamento (3)</t>
  </si>
  <si>
    <t xml:space="preserve">  Otros (4)</t>
  </si>
  <si>
    <t>República de Panamá</t>
  </si>
  <si>
    <t>CONTRALORÍA GENERAL DE LA REPÚBLICA</t>
  </si>
  <si>
    <t>Instituto Nacional de Estadística y Censo</t>
  </si>
  <si>
    <t>San Miguelito</t>
  </si>
  <si>
    <t>Industrias</t>
  </si>
  <si>
    <t>Cuadro 3.  METROS CUADRADOS CONSTRUIDOS EN LAS PROVINCIAS DE COLÓN, PANAMÁ Y PANAMÁ OESTE, POR NÚMERO</t>
  </si>
  <si>
    <t>(1) Son obras que continúan el proceso constructivo.</t>
  </si>
  <si>
    <t xml:space="preserve">  Otros</t>
  </si>
  <si>
    <t>(3) Incluye cuartos de alquiler y adosadas.</t>
  </si>
  <si>
    <t xml:space="preserve"> Hospitales y clínicas</t>
  </si>
  <si>
    <t xml:space="preserve"> Administración pública</t>
  </si>
  <si>
    <t>La Chorrera: (Continuación)</t>
  </si>
  <si>
    <t>NOTA: Obras que iniciaron, continuaron y culminaron el proceso de construcción en el período de referencia. La diferencia en algunos datos publicados, anteriormente, se debe a cambios de</t>
  </si>
  <si>
    <t xml:space="preserve">           diseño efectuados por los informantes.</t>
  </si>
  <si>
    <t>(4) Son edificios y estructuras destinadas a albergues, estacionamientos, galeras para criaderos y ceba de animales, clubes, salas de reuniones, cines, teatros, estadios, deportivos y otros</t>
  </si>
  <si>
    <t xml:space="preserve">     para el esparcimiento. </t>
  </si>
  <si>
    <t>Fuente: Constructoras, inmobiliarias y personas particulares.</t>
  </si>
  <si>
    <t>2023 (P)</t>
  </si>
  <si>
    <t xml:space="preserve">  DE EDIFICACIONES, UNIDADES Y ÁREA, SEGÚN TIPO DE EDIFICACIÓN: PRIMER TRIMESTRE 2023 (P)</t>
  </si>
  <si>
    <t>(2) Se refiere a las unidades de vivienda, locales comerciales y oficinas que contiene un  centro comercial, salones en un centro educativo, habitaciones en un hotel,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</si>
</sst>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/>
    <xf numFmtId="41" fontId="4" fillId="2" borderId="6" xfId="1" applyNumberFormat="1" applyFont="1" applyFill="1" applyBorder="1"/>
    <xf numFmtId="0" fontId="0" fillId="0" borderId="0" xfId="0" applyBorder="1"/>
    <xf numFmtId="49" fontId="4" fillId="2" borderId="0" xfId="1" applyNumberFormat="1" applyFill="1"/>
    <xf numFmtId="0" fontId="4" fillId="2" borderId="0" xfId="1" applyFill="1"/>
    <xf numFmtId="49" fontId="4" fillId="2" borderId="0" xfId="1" applyNumberFormat="1" applyFill="1" applyAlignment="1">
      <alignment vertical="center"/>
    </xf>
    <xf numFmtId="164" fontId="4" fillId="2" borderId="0" xfId="3" applyNumberFormat="1" applyFont="1" applyFill="1" applyBorder="1" applyAlignment="1">
      <alignment horizontal="left"/>
    </xf>
    <xf numFmtId="0" fontId="7" fillId="2" borderId="0" xfId="0" applyFont="1" applyFill="1"/>
    <xf numFmtId="0" fontId="3" fillId="0" borderId="0" xfId="0" applyFont="1"/>
    <xf numFmtId="0" fontId="0" fillId="2" borderId="0" xfId="0" applyFill="1" applyBorder="1"/>
    <xf numFmtId="0" fontId="3" fillId="2" borderId="0" xfId="0" applyFont="1" applyFill="1" applyAlignment="1">
      <alignment horizontal="center"/>
    </xf>
    <xf numFmtId="41" fontId="2" fillId="2" borderId="6" xfId="2" applyNumberFormat="1" applyFont="1" applyFill="1" applyBorder="1" applyAlignment="1">
      <alignment horizontal="right"/>
    </xf>
    <xf numFmtId="41" fontId="4" fillId="2" borderId="6" xfId="1" applyNumberFormat="1" applyFont="1" applyFill="1" applyBorder="1" applyAlignment="1">
      <alignment horizontal="right"/>
    </xf>
    <xf numFmtId="41" fontId="4" fillId="2" borderId="0" xfId="1" applyNumberFormat="1" applyFont="1" applyFill="1" applyBorder="1" applyAlignment="1">
      <alignment horizontal="right"/>
    </xf>
    <xf numFmtId="41" fontId="2" fillId="2" borderId="0" xfId="2" applyNumberFormat="1" applyFont="1" applyFill="1" applyBorder="1" applyAlignment="1">
      <alignment horizontal="right"/>
    </xf>
    <xf numFmtId="41" fontId="5" fillId="2" borderId="6" xfId="1" applyNumberFormat="1" applyFont="1" applyFill="1" applyBorder="1" applyAlignment="1">
      <alignment horizontal="right"/>
    </xf>
    <xf numFmtId="41" fontId="5" fillId="2" borderId="0" xfId="1" applyNumberFormat="1" applyFont="1" applyFill="1" applyBorder="1" applyAlignment="1">
      <alignment horizontal="right"/>
    </xf>
    <xf numFmtId="41" fontId="5" fillId="2" borderId="6" xfId="2" applyNumberFormat="1" applyFont="1" applyFill="1" applyBorder="1" applyAlignment="1">
      <alignment horizontal="right"/>
    </xf>
    <xf numFmtId="0" fontId="0" fillId="2" borderId="0" xfId="0" applyFill="1"/>
    <xf numFmtId="0" fontId="4" fillId="2" borderId="8" xfId="1" applyFont="1" applyFill="1" applyBorder="1" applyAlignment="1">
      <alignment horizontal="right"/>
    </xf>
    <xf numFmtId="0" fontId="4" fillId="2" borderId="10" xfId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1" fontId="2" fillId="2" borderId="9" xfId="2" applyNumberFormat="1" applyFont="1" applyFill="1" applyBorder="1" applyAlignment="1">
      <alignment horizontal="right"/>
    </xf>
    <xf numFmtId="41" fontId="2" fillId="2" borderId="2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41" fontId="4" fillId="2" borderId="0" xfId="1" applyNumberFormat="1" applyFont="1" applyFill="1" applyBorder="1"/>
    <xf numFmtId="41" fontId="5" fillId="2" borderId="0" xfId="2" applyNumberFormat="1" applyFont="1" applyFill="1" applyBorder="1" applyAlignment="1">
      <alignment horizontal="right"/>
    </xf>
    <xf numFmtId="41" fontId="5" fillId="2" borderId="2" xfId="2" applyNumberFormat="1" applyFont="1" applyFill="1" applyBorder="1" applyAlignment="1">
      <alignment horizontal="right"/>
    </xf>
    <xf numFmtId="41" fontId="5" fillId="2" borderId="6" xfId="2" applyNumberFormat="1" applyFont="1" applyFill="1" applyBorder="1" applyAlignment="1"/>
    <xf numFmtId="41" fontId="5" fillId="2" borderId="6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left" indent="2"/>
    </xf>
    <xf numFmtId="165" fontId="4" fillId="2" borderId="0" xfId="0" applyNumberFormat="1" applyFont="1" applyFill="1" applyAlignment="1">
      <alignment horizontal="left" indent="4"/>
    </xf>
    <xf numFmtId="165" fontId="4" fillId="2" borderId="0" xfId="0" applyNumberFormat="1" applyFont="1" applyFill="1" applyAlignment="1">
      <alignment horizontal="left" indent="7"/>
    </xf>
    <xf numFmtId="165" fontId="4" fillId="2" borderId="0" xfId="0" applyNumberFormat="1" applyFont="1" applyFill="1" applyBorder="1" applyAlignment="1">
      <alignment horizontal="left" indent="7"/>
    </xf>
    <xf numFmtId="165" fontId="4" fillId="2" borderId="0" xfId="0" applyNumberFormat="1" applyFont="1" applyFill="1" applyBorder="1" applyAlignment="1">
      <alignment horizontal="left" indent="4"/>
    </xf>
    <xf numFmtId="165" fontId="4" fillId="2" borderId="5" xfId="0" applyNumberFormat="1" applyFont="1" applyFill="1" applyBorder="1" applyAlignment="1">
      <alignment horizontal="left" indent="7"/>
    </xf>
    <xf numFmtId="165" fontId="4" fillId="2" borderId="5" xfId="0" applyNumberFormat="1" applyFont="1" applyFill="1" applyBorder="1" applyAlignment="1">
      <alignment horizontal="left" indent="4"/>
    </xf>
    <xf numFmtId="0" fontId="4" fillId="2" borderId="7" xfId="0" applyFont="1" applyFill="1" applyBorder="1" applyAlignment="1">
      <alignment horizontal="left" indent="7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right"/>
    </xf>
    <xf numFmtId="0" fontId="3" fillId="2" borderId="0" xfId="0" applyFont="1" applyFill="1" applyBorder="1"/>
    <xf numFmtId="41" fontId="0" fillId="2" borderId="0" xfId="0" applyNumberFormat="1" applyFill="1" applyBorder="1"/>
    <xf numFmtId="41" fontId="5" fillId="2" borderId="9" xfId="2" applyNumberFormat="1" applyFont="1" applyFill="1" applyBorder="1" applyAlignment="1">
      <alignment horizontal="right"/>
    </xf>
    <xf numFmtId="41" fontId="5" fillId="2" borderId="6" xfId="1" applyNumberFormat="1" applyFont="1" applyFill="1" applyBorder="1"/>
    <xf numFmtId="41" fontId="8" fillId="2" borderId="6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7"/>
  <sheetViews>
    <sheetView tabSelected="1" zoomScale="80" zoomScaleNormal="80" zoomScaleSheetLayoutView="70" workbookViewId="0">
      <selection activeCell="L23" sqref="L23"/>
    </sheetView>
  </sheetViews>
  <sheetFormatPr baseColWidth="10" defaultRowHeight="15" x14ac:dyDescent="0.25"/>
  <cols>
    <col min="1" max="1" width="30.7109375" style="19" customWidth="1"/>
    <col min="2" max="5" width="15.28515625" style="19" customWidth="1"/>
    <col min="6" max="9" width="15.7109375" style="19" customWidth="1"/>
    <col min="10" max="10" width="11.42578125" style="10"/>
    <col min="11" max="13" width="11.42578125" style="19"/>
    <col min="14" max="14" width="13.5703125" style="19" bestFit="1" customWidth="1"/>
    <col min="15" max="15" width="11.42578125" style="19"/>
    <col min="16" max="16" width="51.85546875" style="19" customWidth="1"/>
    <col min="17" max="21" width="11.42578125" style="19"/>
  </cols>
  <sheetData>
    <row r="1" spans="1:31" s="9" customFormat="1" ht="12.75" x14ac:dyDescent="0.2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47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1" s="9" customFormat="1" ht="12.75" x14ac:dyDescent="0.2">
      <c r="A2" s="53" t="s">
        <v>34</v>
      </c>
      <c r="B2" s="53"/>
      <c r="C2" s="53"/>
      <c r="D2" s="53"/>
      <c r="E2" s="53"/>
      <c r="F2" s="53"/>
      <c r="G2" s="53"/>
      <c r="H2" s="53"/>
      <c r="I2" s="53"/>
      <c r="J2" s="47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1" s="9" customFormat="1" ht="12.75" x14ac:dyDescent="0.2">
      <c r="A3" s="52" t="s">
        <v>35</v>
      </c>
      <c r="B3" s="52"/>
      <c r="C3" s="52"/>
      <c r="D3" s="52"/>
      <c r="E3" s="52"/>
      <c r="F3" s="52"/>
      <c r="G3" s="52"/>
      <c r="H3" s="52"/>
      <c r="I3" s="52"/>
      <c r="J3" s="47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31" s="9" customFormat="1" ht="12.75" x14ac:dyDescent="0.2">
      <c r="A4" s="22"/>
      <c r="B4" s="11"/>
      <c r="C4" s="11"/>
      <c r="D4" s="11"/>
      <c r="E4" s="25"/>
      <c r="F4" s="25"/>
      <c r="G4" s="11"/>
      <c r="H4" s="11"/>
      <c r="I4" s="25"/>
      <c r="J4" s="47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31" x14ac:dyDescent="0.25">
      <c r="A5" s="53" t="s">
        <v>38</v>
      </c>
      <c r="B5" s="53"/>
      <c r="C5" s="53"/>
      <c r="D5" s="53"/>
      <c r="E5" s="53"/>
      <c r="F5" s="53"/>
      <c r="G5" s="53"/>
      <c r="H5" s="53"/>
      <c r="I5" s="5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53" t="s">
        <v>51</v>
      </c>
      <c r="B6" s="53"/>
      <c r="C6" s="53"/>
      <c r="D6" s="53"/>
      <c r="E6" s="53"/>
      <c r="F6" s="53"/>
      <c r="G6" s="53"/>
      <c r="H6" s="53"/>
      <c r="I6" s="5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5">
      <c r="A7" s="1"/>
      <c r="B7" s="1"/>
      <c r="C7" s="1"/>
      <c r="D7" s="1"/>
      <c r="E7" s="1"/>
      <c r="F7" s="1"/>
      <c r="G7" s="1"/>
      <c r="H7" s="1"/>
      <c r="I7" s="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5">
      <c r="A8" s="54" t="s">
        <v>0</v>
      </c>
      <c r="B8" s="57" t="s">
        <v>1</v>
      </c>
      <c r="C8" s="60" t="s">
        <v>2</v>
      </c>
      <c r="D8" s="61"/>
      <c r="E8" s="61"/>
      <c r="F8" s="61"/>
      <c r="G8" s="62" t="s">
        <v>3</v>
      </c>
      <c r="H8" s="62"/>
      <c r="I8" s="6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40.5" customHeight="1" x14ac:dyDescent="0.25">
      <c r="A9" s="55"/>
      <c r="B9" s="58"/>
      <c r="C9" s="60" t="s">
        <v>4</v>
      </c>
      <c r="D9" s="60"/>
      <c r="E9" s="60"/>
      <c r="F9" s="42" t="s">
        <v>5</v>
      </c>
      <c r="G9" s="64"/>
      <c r="H9" s="64"/>
      <c r="I9" s="65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45" customHeight="1" x14ac:dyDescent="0.25">
      <c r="A10" s="56"/>
      <c r="B10" s="59"/>
      <c r="C10" s="43" t="s">
        <v>6</v>
      </c>
      <c r="D10" s="43" t="s">
        <v>7</v>
      </c>
      <c r="E10" s="44" t="s">
        <v>8</v>
      </c>
      <c r="F10" s="44" t="s">
        <v>9</v>
      </c>
      <c r="G10" s="43" t="s">
        <v>6</v>
      </c>
      <c r="H10" s="43" t="s">
        <v>7</v>
      </c>
      <c r="I10" s="45" t="s">
        <v>10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30.75" customHeight="1" x14ac:dyDescent="0.25">
      <c r="A11" s="32" t="s">
        <v>50</v>
      </c>
      <c r="B11" s="28">
        <f>B12+B28+B69</f>
        <v>424879</v>
      </c>
      <c r="C11" s="24">
        <f t="shared" ref="C11:I11" si="0">C12+C69+C28</f>
        <v>1939</v>
      </c>
      <c r="D11" s="24">
        <f t="shared" si="0"/>
        <v>4220</v>
      </c>
      <c r="E11" s="28">
        <f t="shared" si="0"/>
        <v>138418</v>
      </c>
      <c r="F11" s="24">
        <f t="shared" si="0"/>
        <v>273859</v>
      </c>
      <c r="G11" s="24">
        <f t="shared" si="0"/>
        <v>939</v>
      </c>
      <c r="H11" s="24">
        <f t="shared" si="0"/>
        <v>2003</v>
      </c>
      <c r="I11" s="15">
        <f t="shared" si="0"/>
        <v>12602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28.5" customHeight="1" x14ac:dyDescent="0.25">
      <c r="A12" s="33" t="s">
        <v>11</v>
      </c>
      <c r="B12" s="18">
        <f>B13</f>
        <v>74946</v>
      </c>
      <c r="C12" s="12">
        <f t="shared" ref="C12:I12" si="1">C13</f>
        <v>1</v>
      </c>
      <c r="D12" s="23">
        <f t="shared" si="1"/>
        <v>8</v>
      </c>
      <c r="E12" s="49">
        <f>E13</f>
        <v>19</v>
      </c>
      <c r="F12" s="23">
        <f>F13</f>
        <v>74913</v>
      </c>
      <c r="G12" s="23">
        <f t="shared" si="1"/>
        <v>6</v>
      </c>
      <c r="H12" s="12">
        <f>H13</f>
        <v>6</v>
      </c>
      <c r="I12" s="15">
        <f t="shared" si="1"/>
        <v>14</v>
      </c>
      <c r="K12" s="48"/>
      <c r="L12" s="10"/>
      <c r="M12" s="48"/>
      <c r="N12" s="10"/>
      <c r="O12" s="10"/>
      <c r="P12" s="10"/>
      <c r="Q12" s="10"/>
      <c r="R12" s="10"/>
      <c r="S12" s="10"/>
      <c r="T12" s="10"/>
      <c r="U12" s="10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28.5" customHeight="1" x14ac:dyDescent="0.25">
      <c r="A13" s="34" t="s">
        <v>11</v>
      </c>
      <c r="B13" s="18">
        <f>B14+B16+B18+B22+B24+B20+B26</f>
        <v>74946</v>
      </c>
      <c r="C13" s="12">
        <f>C14+C16+C18+C22+C24+C20+C26</f>
        <v>1</v>
      </c>
      <c r="D13" s="12">
        <f t="shared" ref="D13:E13" si="2">D14+D16+D18+D22+D24+D20+D26</f>
        <v>8</v>
      </c>
      <c r="E13" s="18">
        <f t="shared" si="2"/>
        <v>19</v>
      </c>
      <c r="F13" s="49">
        <f>F14+F16+F18+F22+F24+F20+F26</f>
        <v>74913</v>
      </c>
      <c r="G13" s="23">
        <f>G14+G16+G18+G22+G24+G20+G26</f>
        <v>6</v>
      </c>
      <c r="H13" s="23">
        <f t="shared" ref="H13:I13" si="3">H14+H16+H18+H22+H24+H20+H26</f>
        <v>6</v>
      </c>
      <c r="I13" s="23">
        <f t="shared" si="3"/>
        <v>14</v>
      </c>
      <c r="K13" s="10"/>
      <c r="L13" s="48"/>
      <c r="M13" s="10"/>
      <c r="N13" s="48"/>
      <c r="O13" s="10"/>
      <c r="P13" s="10"/>
      <c r="Q13" s="10"/>
      <c r="R13" s="10"/>
      <c r="S13" s="10"/>
      <c r="T13" s="10"/>
      <c r="U13" s="10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24" customHeight="1" x14ac:dyDescent="0.25">
      <c r="A14" s="35" t="s">
        <v>12</v>
      </c>
      <c r="B14" s="18">
        <f t="shared" ref="B14:I14" si="4">SUM(B15:B15)</f>
        <v>30</v>
      </c>
      <c r="C14" s="12">
        <f t="shared" si="4"/>
        <v>0</v>
      </c>
      <c r="D14" s="12">
        <f t="shared" si="4"/>
        <v>0</v>
      </c>
      <c r="E14" s="18">
        <f t="shared" si="4"/>
        <v>0</v>
      </c>
      <c r="F14" s="12">
        <f t="shared" si="4"/>
        <v>16</v>
      </c>
      <c r="G14" s="12">
        <f t="shared" si="4"/>
        <v>6</v>
      </c>
      <c r="H14" s="12">
        <f t="shared" si="4"/>
        <v>6</v>
      </c>
      <c r="I14" s="15">
        <f t="shared" si="4"/>
        <v>14</v>
      </c>
      <c r="K14" s="10"/>
      <c r="L14" s="10"/>
      <c r="M14" s="48"/>
      <c r="N14" s="48"/>
      <c r="O14" s="48"/>
      <c r="P14" s="48"/>
      <c r="Q14" s="48"/>
      <c r="R14" s="48"/>
      <c r="S14" s="48"/>
      <c r="T14" s="48"/>
      <c r="U14" s="48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8" customHeight="1" x14ac:dyDescent="0.25">
      <c r="A15" s="36" t="s">
        <v>13</v>
      </c>
      <c r="B15" s="18">
        <f>+E15+F15+I15</f>
        <v>30</v>
      </c>
      <c r="C15" s="2">
        <v>0</v>
      </c>
      <c r="D15" s="2">
        <v>0</v>
      </c>
      <c r="E15" s="2">
        <v>0</v>
      </c>
      <c r="F15" s="2">
        <v>16</v>
      </c>
      <c r="G15" s="2">
        <v>6</v>
      </c>
      <c r="H15" s="2">
        <v>6</v>
      </c>
      <c r="I15" s="26">
        <v>14</v>
      </c>
      <c r="K15" s="10"/>
      <c r="L15" s="10"/>
      <c r="M15" s="48"/>
      <c r="N15" s="48"/>
      <c r="O15" s="48"/>
      <c r="P15" s="48"/>
      <c r="Q15" s="48"/>
      <c r="R15" s="48"/>
      <c r="S15" s="48"/>
      <c r="T15" s="48"/>
      <c r="U15" s="48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25">
      <c r="A16" s="35" t="s">
        <v>14</v>
      </c>
      <c r="B16" s="18">
        <f t="shared" ref="B16:I16" si="5">SUM(B17:B17)</f>
        <v>1476</v>
      </c>
      <c r="C16" s="18">
        <f t="shared" si="5"/>
        <v>0</v>
      </c>
      <c r="D16" s="27">
        <f t="shared" si="5"/>
        <v>0</v>
      </c>
      <c r="E16" s="18">
        <f t="shared" si="5"/>
        <v>0</v>
      </c>
      <c r="F16" s="27">
        <f t="shared" si="5"/>
        <v>1476</v>
      </c>
      <c r="G16" s="18">
        <f t="shared" si="5"/>
        <v>0</v>
      </c>
      <c r="H16" s="18">
        <f t="shared" si="5"/>
        <v>0</v>
      </c>
      <c r="I16" s="27">
        <f t="shared" si="5"/>
        <v>0</v>
      </c>
      <c r="K16" s="10"/>
      <c r="L16" s="10"/>
      <c r="M16" s="10"/>
      <c r="N16" s="48"/>
      <c r="O16" s="48"/>
      <c r="P16" s="48"/>
      <c r="Q16" s="48"/>
      <c r="R16" s="48"/>
      <c r="S16" s="48"/>
      <c r="T16" s="48"/>
      <c r="U16" s="48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8" customHeight="1" x14ac:dyDescent="0.25">
      <c r="A17" s="37" t="s">
        <v>13</v>
      </c>
      <c r="B17" s="18">
        <f>+E17+F17+I17</f>
        <v>1476</v>
      </c>
      <c r="C17" s="2">
        <v>0</v>
      </c>
      <c r="D17" s="2">
        <v>0</v>
      </c>
      <c r="E17" s="2">
        <v>0</v>
      </c>
      <c r="F17" s="2">
        <v>1476</v>
      </c>
      <c r="G17" s="2">
        <v>0</v>
      </c>
      <c r="H17" s="2">
        <v>0</v>
      </c>
      <c r="I17" s="26">
        <v>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24.95" customHeight="1" x14ac:dyDescent="0.25">
      <c r="A18" s="35" t="s">
        <v>37</v>
      </c>
      <c r="B18" s="29">
        <f t="shared" ref="B18:I20" si="6">SUM(B19:B19)</f>
        <v>69557</v>
      </c>
      <c r="C18" s="18">
        <f t="shared" si="6"/>
        <v>0</v>
      </c>
      <c r="D18" s="27">
        <f t="shared" si="6"/>
        <v>0</v>
      </c>
      <c r="E18" s="18">
        <f t="shared" si="6"/>
        <v>0</v>
      </c>
      <c r="F18" s="27">
        <f t="shared" si="6"/>
        <v>69557</v>
      </c>
      <c r="G18" s="18">
        <f t="shared" si="6"/>
        <v>0</v>
      </c>
      <c r="H18" s="18">
        <f t="shared" si="6"/>
        <v>0</v>
      </c>
      <c r="I18" s="27">
        <f t="shared" si="6"/>
        <v>0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8" customHeight="1" x14ac:dyDescent="0.25">
      <c r="A19" s="36" t="s">
        <v>13</v>
      </c>
      <c r="B19" s="18">
        <f>+E19+F19+I19</f>
        <v>69557</v>
      </c>
      <c r="C19" s="2">
        <v>0</v>
      </c>
      <c r="D19" s="2">
        <v>0</v>
      </c>
      <c r="E19" s="2">
        <v>0</v>
      </c>
      <c r="F19" s="2">
        <v>69557</v>
      </c>
      <c r="G19" s="2">
        <v>0</v>
      </c>
      <c r="H19" s="2">
        <v>0</v>
      </c>
      <c r="I19" s="26">
        <v>0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24.95" customHeight="1" x14ac:dyDescent="0.25">
      <c r="A20" s="35" t="s">
        <v>16</v>
      </c>
      <c r="B20" s="51">
        <f t="shared" si="6"/>
        <v>1322</v>
      </c>
      <c r="C20" s="18">
        <f t="shared" ref="C20:I20" si="7">SUM(C21:C21)</f>
        <v>1</v>
      </c>
      <c r="D20" s="27">
        <f t="shared" si="7"/>
        <v>8</v>
      </c>
      <c r="E20" s="18">
        <f t="shared" si="7"/>
        <v>19</v>
      </c>
      <c r="F20" s="27">
        <f t="shared" si="7"/>
        <v>1303</v>
      </c>
      <c r="G20" s="18">
        <f t="shared" si="7"/>
        <v>0</v>
      </c>
      <c r="H20" s="18">
        <f t="shared" si="7"/>
        <v>0</v>
      </c>
      <c r="I20" s="27">
        <f t="shared" si="7"/>
        <v>0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20.100000000000001" customHeight="1" x14ac:dyDescent="0.25">
      <c r="A21" s="36" t="s">
        <v>13</v>
      </c>
      <c r="B21" s="18">
        <f t="shared" ref="B21" si="8">+E21+F21+I21</f>
        <v>1322</v>
      </c>
      <c r="C21" s="13">
        <v>1</v>
      </c>
      <c r="D21" s="14">
        <v>8</v>
      </c>
      <c r="E21" s="13">
        <v>19</v>
      </c>
      <c r="F21" s="14">
        <v>1303</v>
      </c>
      <c r="G21" s="13">
        <v>0</v>
      </c>
      <c r="H21" s="13">
        <v>0</v>
      </c>
      <c r="I21" s="14">
        <v>0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24.95" customHeight="1" x14ac:dyDescent="0.25">
      <c r="A22" s="35" t="s">
        <v>42</v>
      </c>
      <c r="B22" s="18">
        <f t="shared" ref="B22:I22" si="9">SUM(B23:B23)</f>
        <v>1151</v>
      </c>
      <c r="C22" s="18">
        <f t="shared" si="9"/>
        <v>0</v>
      </c>
      <c r="D22" s="27">
        <f t="shared" si="9"/>
        <v>0</v>
      </c>
      <c r="E22" s="18">
        <f t="shared" si="9"/>
        <v>0</v>
      </c>
      <c r="F22" s="18">
        <f t="shared" si="9"/>
        <v>1151</v>
      </c>
      <c r="G22" s="18">
        <f t="shared" si="9"/>
        <v>0</v>
      </c>
      <c r="H22" s="18">
        <f t="shared" si="9"/>
        <v>0</v>
      </c>
      <c r="I22" s="27">
        <f t="shared" si="9"/>
        <v>0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20.100000000000001" customHeight="1" x14ac:dyDescent="0.25">
      <c r="A23" s="36" t="s">
        <v>13</v>
      </c>
      <c r="B23" s="18">
        <f>+E23+F23+I23</f>
        <v>1151</v>
      </c>
      <c r="C23" s="2">
        <v>0</v>
      </c>
      <c r="D23" s="2">
        <v>0</v>
      </c>
      <c r="E23" s="2">
        <v>0</v>
      </c>
      <c r="F23" s="2">
        <v>1151</v>
      </c>
      <c r="G23" s="2">
        <v>0</v>
      </c>
      <c r="H23" s="2">
        <v>0</v>
      </c>
      <c r="I23" s="26">
        <v>0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27" customHeight="1" x14ac:dyDescent="0.25">
      <c r="A24" s="35" t="s">
        <v>43</v>
      </c>
      <c r="B24" s="18">
        <f t="shared" ref="B24:I24" si="10">SUM(B25:B25)</f>
        <v>42</v>
      </c>
      <c r="C24" s="18">
        <f t="shared" si="10"/>
        <v>0</v>
      </c>
      <c r="D24" s="27">
        <f t="shared" si="10"/>
        <v>0</v>
      </c>
      <c r="E24" s="18">
        <f t="shared" si="10"/>
        <v>0</v>
      </c>
      <c r="F24" s="27">
        <f t="shared" si="10"/>
        <v>42</v>
      </c>
      <c r="G24" s="18">
        <f t="shared" si="10"/>
        <v>0</v>
      </c>
      <c r="H24" s="18">
        <f t="shared" si="10"/>
        <v>0</v>
      </c>
      <c r="I24" s="27">
        <f t="shared" si="10"/>
        <v>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20.100000000000001" customHeight="1" x14ac:dyDescent="0.25">
      <c r="A25" s="37" t="s">
        <v>13</v>
      </c>
      <c r="B25" s="18">
        <f>+E25+F25+I25</f>
        <v>42</v>
      </c>
      <c r="C25" s="2">
        <v>0</v>
      </c>
      <c r="D25" s="2">
        <v>0</v>
      </c>
      <c r="E25" s="2">
        <v>0</v>
      </c>
      <c r="F25" s="2">
        <v>42</v>
      </c>
      <c r="G25" s="2">
        <v>0</v>
      </c>
      <c r="H25" s="2">
        <v>0</v>
      </c>
      <c r="I25" s="26">
        <v>0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24" customHeight="1" x14ac:dyDescent="0.25">
      <c r="A26" s="35" t="s">
        <v>40</v>
      </c>
      <c r="B26" s="18">
        <f t="shared" ref="B26:I26" si="11">SUM(B27:B27)</f>
        <v>1368</v>
      </c>
      <c r="C26" s="18">
        <f t="shared" si="11"/>
        <v>0</v>
      </c>
      <c r="D26" s="27">
        <f t="shared" si="11"/>
        <v>0</v>
      </c>
      <c r="E26" s="18">
        <f t="shared" si="11"/>
        <v>0</v>
      </c>
      <c r="F26" s="27">
        <f t="shared" si="11"/>
        <v>1368</v>
      </c>
      <c r="G26" s="18">
        <f t="shared" si="11"/>
        <v>0</v>
      </c>
      <c r="H26" s="18">
        <f t="shared" si="11"/>
        <v>0</v>
      </c>
      <c r="I26" s="27">
        <f t="shared" si="11"/>
        <v>0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8.95" customHeight="1" x14ac:dyDescent="0.25">
      <c r="A27" s="36" t="s">
        <v>13</v>
      </c>
      <c r="B27" s="18">
        <f>+E27+F27+I27</f>
        <v>1368</v>
      </c>
      <c r="C27" s="13">
        <v>0</v>
      </c>
      <c r="D27" s="14">
        <v>0</v>
      </c>
      <c r="E27" s="13">
        <v>0</v>
      </c>
      <c r="F27" s="14">
        <v>1368</v>
      </c>
      <c r="G27" s="13">
        <v>0</v>
      </c>
      <c r="H27" s="13">
        <v>0</v>
      </c>
      <c r="I27" s="14">
        <v>0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28.5" customHeight="1" x14ac:dyDescent="0.25">
      <c r="A28" s="33" t="s">
        <v>19</v>
      </c>
      <c r="B28" s="18">
        <f>+B54+B29</f>
        <v>279126</v>
      </c>
      <c r="C28" s="16">
        <f t="shared" ref="C28:I28" si="12">+C54+C29</f>
        <v>1025</v>
      </c>
      <c r="D28" s="17">
        <f t="shared" si="12"/>
        <v>3061</v>
      </c>
      <c r="E28" s="16">
        <f t="shared" si="12"/>
        <v>105791</v>
      </c>
      <c r="F28" s="17">
        <f t="shared" si="12"/>
        <v>164521</v>
      </c>
      <c r="G28" s="16">
        <f t="shared" si="12"/>
        <v>563</v>
      </c>
      <c r="H28" s="16">
        <f t="shared" si="12"/>
        <v>1621</v>
      </c>
      <c r="I28" s="17">
        <f t="shared" si="12"/>
        <v>8814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28.5" customHeight="1" x14ac:dyDescent="0.25">
      <c r="A29" s="34" t="s">
        <v>19</v>
      </c>
      <c r="B29" s="16">
        <f>B30+B32+B34+B36+B40+B42+B46+B48+B50+B52+B38+B44</f>
        <v>263611</v>
      </c>
      <c r="C29" s="16">
        <f>C30+C32+C34+C36+C40+C42+C46+C48+C50+C52+C38+C44</f>
        <v>995</v>
      </c>
      <c r="D29" s="16">
        <f t="shared" ref="D29" si="13">D30+D32+D34+D36+D40+D42+D46+D48+D50+D52+D38+D44</f>
        <v>3018</v>
      </c>
      <c r="E29" s="16">
        <f>E30+E32+E34+E36+E40+E42+E46+E48+E50+E52+E38+E44</f>
        <v>104356</v>
      </c>
      <c r="F29" s="17">
        <f>F30+F32+F34+F36+F40+F42+F46+F48+F50+F52+F38+F44</f>
        <v>150521</v>
      </c>
      <c r="G29" s="16">
        <f>G30+G32+G34+G36+G40+G42+G46+G48+G50+G52+G38+G44</f>
        <v>556</v>
      </c>
      <c r="H29" s="16">
        <f>H30+H32+H34+H36+H40+H42+H46+H48+H50+H52+H38+H44</f>
        <v>1595</v>
      </c>
      <c r="I29" s="17">
        <f>I30+I32+I34+I36+I40+I42+I46+I48+I50+I52+I38+I44</f>
        <v>8734</v>
      </c>
      <c r="K29" s="10"/>
      <c r="L29" s="48"/>
      <c r="M29" s="48"/>
      <c r="N29" s="10"/>
      <c r="O29" s="10"/>
      <c r="P29" s="10"/>
      <c r="Q29" s="10"/>
      <c r="R29" s="10"/>
      <c r="S29" s="10"/>
      <c r="T29" s="10"/>
      <c r="U29" s="10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24.95" customHeight="1" x14ac:dyDescent="0.25">
      <c r="A30" s="38" t="s">
        <v>12</v>
      </c>
      <c r="B30" s="18">
        <f t="shared" ref="B30:I30" si="14">SUM(B31:B31)</f>
        <v>44757</v>
      </c>
      <c r="C30" s="18">
        <f t="shared" si="14"/>
        <v>808</v>
      </c>
      <c r="D30" s="27">
        <f t="shared" si="14"/>
        <v>808</v>
      </c>
      <c r="E30" s="18">
        <f t="shared" si="14"/>
        <v>23168</v>
      </c>
      <c r="F30" s="27">
        <f t="shared" si="14"/>
        <v>18795</v>
      </c>
      <c r="G30" s="18">
        <f t="shared" si="14"/>
        <v>497</v>
      </c>
      <c r="H30" s="18">
        <f t="shared" si="14"/>
        <v>497</v>
      </c>
      <c r="I30" s="27">
        <f t="shared" si="14"/>
        <v>2794</v>
      </c>
      <c r="K30" s="10"/>
      <c r="L30" s="48"/>
      <c r="M30" s="10"/>
      <c r="N30" s="10"/>
      <c r="O30" s="10"/>
      <c r="P30" s="10"/>
      <c r="Q30" s="10"/>
      <c r="R30" s="10"/>
      <c r="S30" s="10"/>
      <c r="T30" s="10"/>
      <c r="U30" s="10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8" customHeight="1" x14ac:dyDescent="0.25">
      <c r="A31" s="37" t="s">
        <v>13</v>
      </c>
      <c r="B31" s="18">
        <f>+E31+F31+I31</f>
        <v>44757</v>
      </c>
      <c r="C31" s="13">
        <v>808</v>
      </c>
      <c r="D31" s="14">
        <v>808</v>
      </c>
      <c r="E31" s="13">
        <v>23168</v>
      </c>
      <c r="F31" s="14">
        <v>18795</v>
      </c>
      <c r="G31" s="13">
        <v>497</v>
      </c>
      <c r="H31" s="13">
        <v>497</v>
      </c>
      <c r="I31" s="14">
        <v>2794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24.95" customHeight="1" x14ac:dyDescent="0.25">
      <c r="A32" s="38" t="s">
        <v>20</v>
      </c>
      <c r="B32" s="18">
        <f t="shared" ref="B32:I32" si="15">SUM(B33:B33)</f>
        <v>5565</v>
      </c>
      <c r="C32" s="18">
        <f t="shared" si="15"/>
        <v>44</v>
      </c>
      <c r="D32" s="27">
        <f t="shared" si="15"/>
        <v>88</v>
      </c>
      <c r="E32" s="18">
        <f t="shared" si="15"/>
        <v>1949</v>
      </c>
      <c r="F32" s="27">
        <f t="shared" si="15"/>
        <v>3427</v>
      </c>
      <c r="G32" s="18">
        <f t="shared" si="15"/>
        <v>4</v>
      </c>
      <c r="H32" s="18">
        <f t="shared" si="15"/>
        <v>8</v>
      </c>
      <c r="I32" s="27">
        <f t="shared" si="15"/>
        <v>189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8" customHeight="1" x14ac:dyDescent="0.25">
      <c r="A33" s="37" t="s">
        <v>13</v>
      </c>
      <c r="B33" s="18">
        <f>+E33+F33+I33</f>
        <v>5565</v>
      </c>
      <c r="C33" s="13">
        <v>44</v>
      </c>
      <c r="D33" s="14">
        <v>88</v>
      </c>
      <c r="E33" s="13">
        <v>1949</v>
      </c>
      <c r="F33" s="14">
        <v>3427</v>
      </c>
      <c r="G33" s="13">
        <v>4</v>
      </c>
      <c r="H33" s="13">
        <v>8</v>
      </c>
      <c r="I33" s="14">
        <v>189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24.95" customHeight="1" x14ac:dyDescent="0.25">
      <c r="A34" s="35" t="s">
        <v>31</v>
      </c>
      <c r="B34" s="18">
        <f t="shared" ref="B34:I34" si="16">SUM(B35:B35)</f>
        <v>134142</v>
      </c>
      <c r="C34" s="18">
        <f t="shared" si="16"/>
        <v>78</v>
      </c>
      <c r="D34" s="27">
        <f t="shared" si="16"/>
        <v>1533</v>
      </c>
      <c r="E34" s="18">
        <f t="shared" si="16"/>
        <v>50410</v>
      </c>
      <c r="F34" s="27">
        <f t="shared" si="16"/>
        <v>79459</v>
      </c>
      <c r="G34" s="18">
        <f t="shared" si="16"/>
        <v>41</v>
      </c>
      <c r="H34" s="18">
        <f t="shared" si="16"/>
        <v>773</v>
      </c>
      <c r="I34" s="49">
        <f t="shared" si="16"/>
        <v>4273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8" customHeight="1" x14ac:dyDescent="0.25">
      <c r="A35" s="36" t="s">
        <v>13</v>
      </c>
      <c r="B35" s="18">
        <f>+E35+F35+I35</f>
        <v>134142</v>
      </c>
      <c r="C35" s="13">
        <v>78</v>
      </c>
      <c r="D35" s="14">
        <v>1533</v>
      </c>
      <c r="E35" s="13">
        <v>50410</v>
      </c>
      <c r="F35" s="14">
        <v>79459</v>
      </c>
      <c r="G35" s="13">
        <v>41</v>
      </c>
      <c r="H35" s="13">
        <v>773</v>
      </c>
      <c r="I35" s="14">
        <v>4273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24.95" customHeight="1" x14ac:dyDescent="0.25">
      <c r="A36" s="35" t="s">
        <v>21</v>
      </c>
      <c r="B36" s="18">
        <f t="shared" ref="B36:I36" si="17">SUM(B37:B37)</f>
        <v>10905</v>
      </c>
      <c r="C36" s="18">
        <f t="shared" si="17"/>
        <v>15</v>
      </c>
      <c r="D36" s="27">
        <f t="shared" si="17"/>
        <v>68</v>
      </c>
      <c r="E36" s="18">
        <f t="shared" si="17"/>
        <v>3078</v>
      </c>
      <c r="F36" s="27">
        <f t="shared" si="17"/>
        <v>7116</v>
      </c>
      <c r="G36" s="18">
        <f t="shared" si="17"/>
        <v>9</v>
      </c>
      <c r="H36" s="18">
        <f t="shared" si="17"/>
        <v>94</v>
      </c>
      <c r="I36" s="27">
        <f t="shared" si="17"/>
        <v>711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8" customHeight="1" x14ac:dyDescent="0.25">
      <c r="A37" s="36" t="s">
        <v>13</v>
      </c>
      <c r="B37" s="18">
        <f>+E37+F37+I37</f>
        <v>10905</v>
      </c>
      <c r="C37" s="13">
        <v>15</v>
      </c>
      <c r="D37" s="14">
        <v>68</v>
      </c>
      <c r="E37" s="13">
        <v>3078</v>
      </c>
      <c r="F37" s="14">
        <v>7116</v>
      </c>
      <c r="G37" s="13">
        <v>9</v>
      </c>
      <c r="H37" s="13">
        <v>94</v>
      </c>
      <c r="I37" s="14">
        <v>711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5">
      <c r="A38" s="35" t="s">
        <v>22</v>
      </c>
      <c r="B38" s="18">
        <f t="shared" ref="B38:I38" si="18">SUM(B39:B39)</f>
        <v>3002</v>
      </c>
      <c r="C38" s="18">
        <f t="shared" ref="B38:I40" si="19">SUM(C39:C39)</f>
        <v>3</v>
      </c>
      <c r="D38" s="18">
        <f t="shared" si="19"/>
        <v>21</v>
      </c>
      <c r="E38" s="18">
        <f t="shared" si="19"/>
        <v>313</v>
      </c>
      <c r="F38" s="27">
        <f t="shared" si="18"/>
        <v>2689</v>
      </c>
      <c r="G38" s="18">
        <f t="shared" si="18"/>
        <v>0</v>
      </c>
      <c r="H38" s="18">
        <f t="shared" si="18"/>
        <v>0</v>
      </c>
      <c r="I38" s="27">
        <f t="shared" si="18"/>
        <v>0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8" customHeight="1" x14ac:dyDescent="0.25">
      <c r="A39" s="36" t="s">
        <v>13</v>
      </c>
      <c r="B39" s="18">
        <f>+E39+F39+I39</f>
        <v>3002</v>
      </c>
      <c r="C39" s="13">
        <v>3</v>
      </c>
      <c r="D39" s="14">
        <v>21</v>
      </c>
      <c r="E39" s="13">
        <v>313</v>
      </c>
      <c r="F39" s="14">
        <v>2689</v>
      </c>
      <c r="G39" s="13">
        <v>0</v>
      </c>
      <c r="H39" s="13">
        <v>0</v>
      </c>
      <c r="I39" s="14">
        <v>0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24.95" customHeight="1" x14ac:dyDescent="0.25">
      <c r="A40" s="35" t="s">
        <v>15</v>
      </c>
      <c r="B40" s="18">
        <f t="shared" si="19"/>
        <v>22898</v>
      </c>
      <c r="C40" s="18">
        <f t="shared" si="19"/>
        <v>13</v>
      </c>
      <c r="D40" s="27">
        <f t="shared" si="19"/>
        <v>179</v>
      </c>
      <c r="E40" s="18">
        <f t="shared" si="19"/>
        <v>8286</v>
      </c>
      <c r="F40" s="27">
        <f t="shared" si="19"/>
        <v>14185</v>
      </c>
      <c r="G40" s="18">
        <f t="shared" si="19"/>
        <v>1</v>
      </c>
      <c r="H40" s="18">
        <f t="shared" si="19"/>
        <v>150</v>
      </c>
      <c r="I40" s="27">
        <f t="shared" si="19"/>
        <v>427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8.95" customHeight="1" x14ac:dyDescent="0.25">
      <c r="A41" s="36" t="s">
        <v>13</v>
      </c>
      <c r="B41" s="18">
        <f>+E41+F41+I41</f>
        <v>22898</v>
      </c>
      <c r="C41" s="13">
        <v>13</v>
      </c>
      <c r="D41" s="14">
        <v>179</v>
      </c>
      <c r="E41" s="13">
        <v>8286</v>
      </c>
      <c r="F41" s="14">
        <v>14185</v>
      </c>
      <c r="G41" s="13">
        <v>1</v>
      </c>
      <c r="H41" s="13">
        <v>150</v>
      </c>
      <c r="I41" s="14">
        <v>427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24" customHeight="1" x14ac:dyDescent="0.25">
      <c r="A42" s="35" t="s">
        <v>16</v>
      </c>
      <c r="B42" s="18">
        <f t="shared" ref="B42:I42" si="20">SUM(B43:B43)</f>
        <v>6261</v>
      </c>
      <c r="C42" s="18">
        <f t="shared" si="20"/>
        <v>10</v>
      </c>
      <c r="D42" s="27">
        <f t="shared" si="20"/>
        <v>70</v>
      </c>
      <c r="E42" s="18">
        <f t="shared" si="20"/>
        <v>3072</v>
      </c>
      <c r="F42" s="27">
        <f t="shared" si="20"/>
        <v>3189</v>
      </c>
      <c r="G42" s="18">
        <f t="shared" si="20"/>
        <v>0</v>
      </c>
      <c r="H42" s="18">
        <f t="shared" si="20"/>
        <v>0</v>
      </c>
      <c r="I42" s="27">
        <f t="shared" si="20"/>
        <v>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8.95" customHeight="1" x14ac:dyDescent="0.25">
      <c r="A43" s="36" t="s">
        <v>13</v>
      </c>
      <c r="B43" s="18">
        <f>+E43+F43+I43</f>
        <v>6261</v>
      </c>
      <c r="C43" s="13">
        <v>10</v>
      </c>
      <c r="D43" s="14">
        <v>70</v>
      </c>
      <c r="E43" s="13">
        <v>3072</v>
      </c>
      <c r="F43" s="14">
        <v>3189</v>
      </c>
      <c r="G43" s="13">
        <v>0</v>
      </c>
      <c r="H43" s="13">
        <v>0</v>
      </c>
      <c r="I43" s="14">
        <v>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24" customHeight="1" x14ac:dyDescent="0.25">
      <c r="A44" s="35" t="s">
        <v>23</v>
      </c>
      <c r="B44" s="18">
        <f t="shared" ref="B44:I44" si="21">SUM(B45:B45)</f>
        <v>151</v>
      </c>
      <c r="C44" s="18">
        <f>SUM(C45:C45)</f>
        <v>0</v>
      </c>
      <c r="D44" s="27">
        <f t="shared" si="21"/>
        <v>0</v>
      </c>
      <c r="E44" s="18">
        <f t="shared" si="21"/>
        <v>0</v>
      </c>
      <c r="F44" s="27">
        <f t="shared" si="21"/>
        <v>0</v>
      </c>
      <c r="G44" s="18">
        <f t="shared" si="21"/>
        <v>1</v>
      </c>
      <c r="H44" s="18">
        <f t="shared" si="21"/>
        <v>69</v>
      </c>
      <c r="I44" s="27">
        <f t="shared" si="21"/>
        <v>151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8" customHeight="1" x14ac:dyDescent="0.25">
      <c r="A45" s="36" t="s">
        <v>13</v>
      </c>
      <c r="B45" s="18">
        <f>+E45+F45+I45</f>
        <v>151</v>
      </c>
      <c r="C45" s="13">
        <v>0</v>
      </c>
      <c r="D45" s="14">
        <v>0</v>
      </c>
      <c r="E45" s="13">
        <v>0</v>
      </c>
      <c r="F45" s="14">
        <v>0</v>
      </c>
      <c r="G45" s="13">
        <v>1</v>
      </c>
      <c r="H45" s="13">
        <v>69</v>
      </c>
      <c r="I45" s="14">
        <v>151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27" customHeight="1" x14ac:dyDescent="0.25">
      <c r="A46" s="35" t="s">
        <v>24</v>
      </c>
      <c r="B46" s="18">
        <f t="shared" ref="B46:I46" si="22">SUM(B47:B47)</f>
        <v>13928</v>
      </c>
      <c r="C46" s="18">
        <f t="shared" si="22"/>
        <v>1</v>
      </c>
      <c r="D46" s="27">
        <f t="shared" si="22"/>
        <v>174</v>
      </c>
      <c r="E46" s="18">
        <f t="shared" si="22"/>
        <v>730</v>
      </c>
      <c r="F46" s="27">
        <f t="shared" si="22"/>
        <v>13198</v>
      </c>
      <c r="G46" s="18">
        <f t="shared" si="22"/>
        <v>0</v>
      </c>
      <c r="H46" s="18">
        <f t="shared" si="22"/>
        <v>0</v>
      </c>
      <c r="I46" s="27">
        <f t="shared" si="22"/>
        <v>0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8" customHeight="1" x14ac:dyDescent="0.25">
      <c r="A47" s="36" t="s">
        <v>13</v>
      </c>
      <c r="B47" s="18">
        <f>+E47+F47+I47</f>
        <v>13928</v>
      </c>
      <c r="C47" s="13">
        <v>1</v>
      </c>
      <c r="D47" s="14">
        <v>174</v>
      </c>
      <c r="E47" s="13">
        <v>730</v>
      </c>
      <c r="F47" s="14">
        <v>13198</v>
      </c>
      <c r="G47" s="13">
        <v>0</v>
      </c>
      <c r="H47" s="13">
        <v>0</v>
      </c>
      <c r="I47" s="14">
        <v>0</v>
      </c>
      <c r="K47" s="14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27" customHeight="1" x14ac:dyDescent="0.25">
      <c r="A48" s="35" t="s">
        <v>17</v>
      </c>
      <c r="B48" s="18">
        <f t="shared" ref="B48:I48" si="23">SUM(B49:B49)</f>
        <v>614</v>
      </c>
      <c r="C48" s="18">
        <f t="shared" si="23"/>
        <v>7</v>
      </c>
      <c r="D48" s="27">
        <f t="shared" si="23"/>
        <v>6</v>
      </c>
      <c r="E48" s="18">
        <f t="shared" si="23"/>
        <v>188</v>
      </c>
      <c r="F48" s="27">
        <f t="shared" si="23"/>
        <v>416</v>
      </c>
      <c r="G48" s="18">
        <f t="shared" si="23"/>
        <v>1</v>
      </c>
      <c r="H48" s="18">
        <f t="shared" si="23"/>
        <v>1</v>
      </c>
      <c r="I48" s="27">
        <f t="shared" si="23"/>
        <v>10</v>
      </c>
      <c r="K48" s="47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8" customHeight="1" x14ac:dyDescent="0.25">
      <c r="A49" s="36" t="s">
        <v>13</v>
      </c>
      <c r="B49" s="18">
        <f>+E49+F49+I49</f>
        <v>614</v>
      </c>
      <c r="C49" s="13">
        <v>7</v>
      </c>
      <c r="D49" s="14">
        <v>6</v>
      </c>
      <c r="E49" s="13">
        <v>188</v>
      </c>
      <c r="F49" s="14">
        <v>416</v>
      </c>
      <c r="G49" s="13">
        <v>1</v>
      </c>
      <c r="H49" s="13">
        <v>1</v>
      </c>
      <c r="I49" s="14">
        <v>10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27" customHeight="1" x14ac:dyDescent="0.25">
      <c r="A50" s="35" t="s">
        <v>18</v>
      </c>
      <c r="B50" s="18">
        <f t="shared" ref="B50:I50" si="24">SUM(B51:B51)</f>
        <v>4080</v>
      </c>
      <c r="C50" s="18">
        <f t="shared" si="24"/>
        <v>1</v>
      </c>
      <c r="D50" s="27">
        <f t="shared" si="24"/>
        <v>1</v>
      </c>
      <c r="E50" s="18">
        <f t="shared" si="24"/>
        <v>3262</v>
      </c>
      <c r="F50" s="27">
        <f t="shared" si="24"/>
        <v>818</v>
      </c>
      <c r="G50" s="18">
        <f t="shared" si="24"/>
        <v>0</v>
      </c>
      <c r="H50" s="18">
        <f t="shared" si="24"/>
        <v>0</v>
      </c>
      <c r="I50" s="27">
        <f t="shared" si="24"/>
        <v>0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8" customHeight="1" x14ac:dyDescent="0.25">
      <c r="A51" s="36" t="s">
        <v>13</v>
      </c>
      <c r="B51" s="18">
        <f>+E51+F51+I51</f>
        <v>4080</v>
      </c>
      <c r="C51" s="13">
        <v>1</v>
      </c>
      <c r="D51" s="14">
        <v>1</v>
      </c>
      <c r="E51" s="13">
        <v>3262</v>
      </c>
      <c r="F51" s="14">
        <v>818</v>
      </c>
      <c r="G51" s="13">
        <v>0</v>
      </c>
      <c r="H51" s="13">
        <v>0</v>
      </c>
      <c r="I51" s="14">
        <v>0</v>
      </c>
      <c r="K51" s="14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27" customHeight="1" x14ac:dyDescent="0.25">
      <c r="A52" s="35" t="s">
        <v>32</v>
      </c>
      <c r="B52" s="18">
        <f t="shared" ref="B52:I52" si="25">SUM(B53:B53)</f>
        <v>17308</v>
      </c>
      <c r="C52" s="18">
        <f t="shared" si="25"/>
        <v>15</v>
      </c>
      <c r="D52" s="27">
        <f t="shared" si="25"/>
        <v>70</v>
      </c>
      <c r="E52" s="18">
        <f t="shared" si="25"/>
        <v>9900</v>
      </c>
      <c r="F52" s="27">
        <f t="shared" si="25"/>
        <v>7229</v>
      </c>
      <c r="G52" s="18">
        <f t="shared" si="25"/>
        <v>2</v>
      </c>
      <c r="H52" s="18">
        <f t="shared" si="25"/>
        <v>3</v>
      </c>
      <c r="I52" s="27">
        <f t="shared" si="25"/>
        <v>179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8" customHeight="1" x14ac:dyDescent="0.25">
      <c r="A53" s="36" t="s">
        <v>13</v>
      </c>
      <c r="B53" s="18">
        <f>+E53+F53+I53</f>
        <v>17308</v>
      </c>
      <c r="C53" s="13">
        <v>15</v>
      </c>
      <c r="D53" s="14">
        <v>70</v>
      </c>
      <c r="E53" s="13">
        <v>9900</v>
      </c>
      <c r="F53" s="14">
        <v>7229</v>
      </c>
      <c r="G53" s="13">
        <v>2</v>
      </c>
      <c r="H53" s="13">
        <v>3</v>
      </c>
      <c r="I53" s="14">
        <v>179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27" customHeight="1" x14ac:dyDescent="0.25">
      <c r="A54" s="34" t="s">
        <v>36</v>
      </c>
      <c r="B54" s="18">
        <f>B55+B57+B59+B61+B63+B65+B67</f>
        <v>15515</v>
      </c>
      <c r="C54" s="18">
        <f t="shared" ref="C54:I54" si="26">C55+C57+C59+C61+C63+C65+C67</f>
        <v>30</v>
      </c>
      <c r="D54" s="18">
        <f t="shared" si="26"/>
        <v>43</v>
      </c>
      <c r="E54" s="18">
        <f t="shared" si="26"/>
        <v>1435</v>
      </c>
      <c r="F54" s="18">
        <f t="shared" si="26"/>
        <v>14000</v>
      </c>
      <c r="G54" s="18">
        <f t="shared" si="26"/>
        <v>7</v>
      </c>
      <c r="H54" s="18">
        <f t="shared" si="26"/>
        <v>26</v>
      </c>
      <c r="I54" s="27">
        <f t="shared" si="26"/>
        <v>80</v>
      </c>
      <c r="K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24.75" customHeight="1" x14ac:dyDescent="0.25">
      <c r="A55" s="35" t="s">
        <v>12</v>
      </c>
      <c r="B55" s="18">
        <f t="shared" ref="B55:I55" si="27">SUM(B56:B56)</f>
        <v>1206</v>
      </c>
      <c r="C55" s="18">
        <f t="shared" si="27"/>
        <v>23</v>
      </c>
      <c r="D55" s="27">
        <f t="shared" si="27"/>
        <v>23</v>
      </c>
      <c r="E55" s="18">
        <f t="shared" si="27"/>
        <v>775</v>
      </c>
      <c r="F55" s="27">
        <f t="shared" si="27"/>
        <v>422</v>
      </c>
      <c r="G55" s="18">
        <f t="shared" si="27"/>
        <v>4</v>
      </c>
      <c r="H55" s="18">
        <f t="shared" si="27"/>
        <v>4</v>
      </c>
      <c r="I55" s="27">
        <f t="shared" si="27"/>
        <v>9</v>
      </c>
      <c r="K55" s="10"/>
      <c r="L55" s="48"/>
      <c r="M55" s="10"/>
      <c r="N55" s="10"/>
      <c r="O55" s="10"/>
      <c r="P55" s="10"/>
      <c r="Q55" s="10"/>
      <c r="R55" s="10"/>
      <c r="S55" s="10"/>
      <c r="T55" s="10"/>
      <c r="U55" s="10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8" customHeight="1" x14ac:dyDescent="0.25">
      <c r="A56" s="36" t="s">
        <v>13</v>
      </c>
      <c r="B56" s="18">
        <f>+E56+F56+I56</f>
        <v>1206</v>
      </c>
      <c r="C56" s="13">
        <v>23</v>
      </c>
      <c r="D56" s="14">
        <v>23</v>
      </c>
      <c r="E56" s="13">
        <v>775</v>
      </c>
      <c r="F56" s="14">
        <v>422</v>
      </c>
      <c r="G56" s="13">
        <v>4</v>
      </c>
      <c r="H56" s="13">
        <v>4</v>
      </c>
      <c r="I56" s="14">
        <v>9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27" customHeight="1" x14ac:dyDescent="0.25">
      <c r="A57" s="38" t="s">
        <v>20</v>
      </c>
      <c r="B57" s="18">
        <f t="shared" ref="B57:I57" si="28">SUM(B58:B58)</f>
        <v>86</v>
      </c>
      <c r="C57" s="30">
        <f t="shared" si="28"/>
        <v>0</v>
      </c>
      <c r="D57" s="30">
        <f t="shared" si="28"/>
        <v>0</v>
      </c>
      <c r="E57" s="30">
        <f t="shared" si="28"/>
        <v>0</v>
      </c>
      <c r="F57" s="30">
        <f t="shared" si="28"/>
        <v>86</v>
      </c>
      <c r="G57" s="18">
        <f t="shared" si="28"/>
        <v>0</v>
      </c>
      <c r="H57" s="18">
        <f t="shared" si="28"/>
        <v>0</v>
      </c>
      <c r="I57" s="27">
        <f t="shared" si="28"/>
        <v>0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8" customHeight="1" x14ac:dyDescent="0.25">
      <c r="A58" s="37" t="s">
        <v>13</v>
      </c>
      <c r="B58" s="18">
        <f t="shared" ref="B58" si="29">+E58+F58+I58</f>
        <v>86</v>
      </c>
      <c r="C58" s="13">
        <v>0</v>
      </c>
      <c r="D58" s="14">
        <v>0</v>
      </c>
      <c r="E58" s="13">
        <v>0</v>
      </c>
      <c r="F58" s="14">
        <v>86</v>
      </c>
      <c r="G58" s="13">
        <v>0</v>
      </c>
      <c r="H58" s="13">
        <v>0</v>
      </c>
      <c r="I58" s="14">
        <v>0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27" customHeight="1" x14ac:dyDescent="0.25">
      <c r="A59" s="35" t="s">
        <v>31</v>
      </c>
      <c r="B59" s="18">
        <f>SUM(B60:B60)</f>
        <v>5773</v>
      </c>
      <c r="C59" s="18">
        <f t="shared" ref="C59:I59" si="30">SUM(C60:C60)</f>
        <v>3</v>
      </c>
      <c r="D59" s="27">
        <f t="shared" si="30"/>
        <v>16</v>
      </c>
      <c r="E59" s="18">
        <f t="shared" si="30"/>
        <v>506</v>
      </c>
      <c r="F59" s="27">
        <f t="shared" si="30"/>
        <v>5199</v>
      </c>
      <c r="G59" s="18">
        <f t="shared" si="30"/>
        <v>2</v>
      </c>
      <c r="H59" s="18">
        <f t="shared" si="30"/>
        <v>20</v>
      </c>
      <c r="I59" s="27">
        <f t="shared" si="30"/>
        <v>68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8" customHeight="1" x14ac:dyDescent="0.25">
      <c r="A60" s="36" t="s">
        <v>13</v>
      </c>
      <c r="B60" s="18">
        <f>+E60+F60+I60</f>
        <v>5773</v>
      </c>
      <c r="C60" s="13">
        <v>3</v>
      </c>
      <c r="D60" s="14">
        <v>16</v>
      </c>
      <c r="E60" s="13">
        <v>506</v>
      </c>
      <c r="F60" s="14">
        <v>5199</v>
      </c>
      <c r="G60" s="13">
        <v>2</v>
      </c>
      <c r="H60" s="13">
        <v>20</v>
      </c>
      <c r="I60" s="14">
        <v>68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27" customHeight="1" x14ac:dyDescent="0.25">
      <c r="A61" s="35" t="s">
        <v>14</v>
      </c>
      <c r="B61" s="18">
        <f t="shared" ref="B61:I61" si="31">SUM(B62:B62)</f>
        <v>3762</v>
      </c>
      <c r="C61" s="18">
        <f t="shared" si="31"/>
        <v>3</v>
      </c>
      <c r="D61" s="18">
        <f t="shared" si="31"/>
        <v>3</v>
      </c>
      <c r="E61" s="30">
        <f t="shared" si="31"/>
        <v>103</v>
      </c>
      <c r="F61" s="46">
        <f t="shared" si="31"/>
        <v>3656</v>
      </c>
      <c r="G61" s="18">
        <f t="shared" si="31"/>
        <v>1</v>
      </c>
      <c r="H61" s="18">
        <f t="shared" si="31"/>
        <v>2</v>
      </c>
      <c r="I61" s="27">
        <f t="shared" si="31"/>
        <v>3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21" customHeight="1" x14ac:dyDescent="0.25">
      <c r="A62" s="36" t="s">
        <v>13</v>
      </c>
      <c r="B62" s="18">
        <f>+E62+F62+I62</f>
        <v>3762</v>
      </c>
      <c r="C62" s="13">
        <v>3</v>
      </c>
      <c r="D62" s="14">
        <v>3</v>
      </c>
      <c r="E62" s="13">
        <v>103</v>
      </c>
      <c r="F62" s="14">
        <v>3656</v>
      </c>
      <c r="G62" s="13">
        <v>1</v>
      </c>
      <c r="H62" s="13">
        <v>2</v>
      </c>
      <c r="I62" s="14">
        <v>3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27" customHeight="1" x14ac:dyDescent="0.25">
      <c r="A63" s="35" t="s">
        <v>16</v>
      </c>
      <c r="B63" s="18">
        <f t="shared" ref="B63:I63" si="32">SUM(B64:B64)</f>
        <v>1442</v>
      </c>
      <c r="C63" s="18">
        <f t="shared" si="32"/>
        <v>0</v>
      </c>
      <c r="D63" s="27">
        <f t="shared" si="32"/>
        <v>0</v>
      </c>
      <c r="E63" s="18">
        <f t="shared" si="32"/>
        <v>0</v>
      </c>
      <c r="F63" s="27">
        <f t="shared" si="32"/>
        <v>1442</v>
      </c>
      <c r="G63" s="18">
        <f t="shared" si="32"/>
        <v>0</v>
      </c>
      <c r="H63" s="18">
        <f t="shared" si="32"/>
        <v>0</v>
      </c>
      <c r="I63" s="27">
        <f t="shared" si="32"/>
        <v>0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20.100000000000001" customHeight="1" x14ac:dyDescent="0.25">
      <c r="A64" s="36" t="s">
        <v>13</v>
      </c>
      <c r="B64" s="18">
        <f>+E64+F64+I64</f>
        <v>1442</v>
      </c>
      <c r="C64" s="13">
        <v>0</v>
      </c>
      <c r="D64" s="14">
        <v>0</v>
      </c>
      <c r="E64" s="13">
        <v>0</v>
      </c>
      <c r="F64" s="14">
        <v>1442</v>
      </c>
      <c r="G64" s="13">
        <v>0</v>
      </c>
      <c r="H64" s="13">
        <v>0</v>
      </c>
      <c r="I64" s="14">
        <v>0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27" customHeight="1" x14ac:dyDescent="0.25">
      <c r="A65" s="35" t="s">
        <v>17</v>
      </c>
      <c r="B65" s="18">
        <f t="shared" ref="B65:I65" si="33">SUM(B66:B66)</f>
        <v>133</v>
      </c>
      <c r="C65" s="18">
        <f t="shared" si="33"/>
        <v>1</v>
      </c>
      <c r="D65" s="27">
        <f t="shared" si="33"/>
        <v>1</v>
      </c>
      <c r="E65" s="18">
        <f t="shared" si="33"/>
        <v>51</v>
      </c>
      <c r="F65" s="27">
        <f t="shared" si="33"/>
        <v>82</v>
      </c>
      <c r="G65" s="16">
        <f t="shared" si="33"/>
        <v>0</v>
      </c>
      <c r="H65" s="18">
        <f t="shared" si="33"/>
        <v>0</v>
      </c>
      <c r="I65" s="27">
        <f t="shared" si="33"/>
        <v>0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20.100000000000001" customHeight="1" x14ac:dyDescent="0.25">
      <c r="A66" s="36" t="s">
        <v>13</v>
      </c>
      <c r="B66" s="18">
        <f t="shared" ref="B66" si="34">+E66+F66+I66</f>
        <v>133</v>
      </c>
      <c r="C66" s="2">
        <v>1</v>
      </c>
      <c r="D66" s="2">
        <v>1</v>
      </c>
      <c r="E66" s="2">
        <v>51</v>
      </c>
      <c r="F66" s="2">
        <v>82</v>
      </c>
      <c r="G66" s="2">
        <v>0</v>
      </c>
      <c r="H66" s="2">
        <v>0</v>
      </c>
      <c r="I66" s="26">
        <v>0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8.95" customHeight="1" x14ac:dyDescent="0.25">
      <c r="A67" s="35" t="s">
        <v>32</v>
      </c>
      <c r="B67" s="18">
        <f t="shared" ref="B67:I67" si="35">SUM(B68:B68)</f>
        <v>3113</v>
      </c>
      <c r="C67" s="18">
        <f t="shared" si="35"/>
        <v>0</v>
      </c>
      <c r="D67" s="18">
        <f t="shared" si="35"/>
        <v>0</v>
      </c>
      <c r="E67" s="18">
        <f t="shared" si="35"/>
        <v>0</v>
      </c>
      <c r="F67" s="27">
        <f t="shared" si="35"/>
        <v>3113</v>
      </c>
      <c r="G67" s="16">
        <f t="shared" si="35"/>
        <v>0</v>
      </c>
      <c r="H67" s="16">
        <f t="shared" si="35"/>
        <v>0</v>
      </c>
      <c r="I67" s="17">
        <f t="shared" si="35"/>
        <v>0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20.100000000000001" customHeight="1" x14ac:dyDescent="0.25">
      <c r="A68" s="36" t="s">
        <v>13</v>
      </c>
      <c r="B68" s="18">
        <f t="shared" ref="B68" si="36">+E68+F68+I68</f>
        <v>3113</v>
      </c>
      <c r="C68" s="2">
        <v>0</v>
      </c>
      <c r="D68" s="2">
        <v>0</v>
      </c>
      <c r="E68" s="2">
        <v>0</v>
      </c>
      <c r="F68" s="2">
        <v>3113</v>
      </c>
      <c r="G68" s="2">
        <v>0</v>
      </c>
      <c r="H68" s="2">
        <v>0</v>
      </c>
      <c r="I68" s="26">
        <v>0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28.5" customHeight="1" x14ac:dyDescent="0.25">
      <c r="A69" s="33" t="s">
        <v>25</v>
      </c>
      <c r="B69" s="18">
        <f>B70+B83</f>
        <v>70807</v>
      </c>
      <c r="C69" s="16">
        <f t="shared" ref="C69:I69" si="37">+C83+C70</f>
        <v>913</v>
      </c>
      <c r="D69" s="17">
        <f t="shared" si="37"/>
        <v>1151</v>
      </c>
      <c r="E69" s="16">
        <f t="shared" si="37"/>
        <v>32608</v>
      </c>
      <c r="F69" s="17">
        <f t="shared" si="37"/>
        <v>34425</v>
      </c>
      <c r="G69" s="16">
        <f t="shared" si="37"/>
        <v>370</v>
      </c>
      <c r="H69" s="16">
        <f t="shared" si="37"/>
        <v>376</v>
      </c>
      <c r="I69" s="17">
        <f t="shared" si="37"/>
        <v>3774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27" customHeight="1" x14ac:dyDescent="0.25">
      <c r="A70" s="34" t="s">
        <v>26</v>
      </c>
      <c r="B70" s="18">
        <f t="shared" ref="B70:I70" si="38">B71+B73+B75+B77+B79+B81</f>
        <v>32742</v>
      </c>
      <c r="C70" s="18">
        <f t="shared" si="38"/>
        <v>110</v>
      </c>
      <c r="D70" s="18">
        <f t="shared" si="38"/>
        <v>248</v>
      </c>
      <c r="E70" s="18">
        <f t="shared" si="38"/>
        <v>3833</v>
      </c>
      <c r="F70" s="18">
        <f t="shared" si="38"/>
        <v>28325</v>
      </c>
      <c r="G70" s="18">
        <f t="shared" si="38"/>
        <v>42</v>
      </c>
      <c r="H70" s="18">
        <f t="shared" si="38"/>
        <v>42</v>
      </c>
      <c r="I70" s="27">
        <f t="shared" si="38"/>
        <v>584</v>
      </c>
      <c r="K70" s="10"/>
      <c r="L70" s="48"/>
      <c r="M70" s="48"/>
      <c r="N70" s="48"/>
      <c r="O70" s="10"/>
      <c r="P70" s="10"/>
      <c r="Q70" s="10"/>
      <c r="R70" s="10"/>
      <c r="S70" s="10"/>
      <c r="T70" s="10"/>
      <c r="U70" s="10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27" customHeight="1" x14ac:dyDescent="0.25">
      <c r="A71" s="35" t="s">
        <v>12</v>
      </c>
      <c r="B71" s="18">
        <f t="shared" ref="B71:I71" si="39">SUM(B72:B72)</f>
        <v>13820</v>
      </c>
      <c r="C71" s="18">
        <f t="shared" si="39"/>
        <v>73</v>
      </c>
      <c r="D71" s="27">
        <f t="shared" si="39"/>
        <v>73</v>
      </c>
      <c r="E71" s="18">
        <f t="shared" si="39"/>
        <v>1337</v>
      </c>
      <c r="F71" s="27">
        <f t="shared" si="39"/>
        <v>12099</v>
      </c>
      <c r="G71" s="18">
        <f t="shared" si="39"/>
        <v>40</v>
      </c>
      <c r="H71" s="18">
        <f t="shared" si="39"/>
        <v>40</v>
      </c>
      <c r="I71" s="27">
        <f t="shared" si="39"/>
        <v>384</v>
      </c>
      <c r="K71" s="10"/>
      <c r="L71" s="48"/>
      <c r="M71" s="10"/>
      <c r="N71" s="10"/>
      <c r="O71" s="10"/>
      <c r="P71" s="10"/>
      <c r="Q71" s="10"/>
      <c r="R71" s="10"/>
      <c r="S71" s="10"/>
      <c r="T71" s="10"/>
      <c r="U71" s="10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20.100000000000001" customHeight="1" x14ac:dyDescent="0.25">
      <c r="A72" s="36" t="s">
        <v>13</v>
      </c>
      <c r="B72" s="30">
        <f>+E72+F72+I72</f>
        <v>13820</v>
      </c>
      <c r="C72" s="13">
        <v>73</v>
      </c>
      <c r="D72" s="14">
        <v>73</v>
      </c>
      <c r="E72" s="13">
        <v>1337</v>
      </c>
      <c r="F72" s="14">
        <v>12099</v>
      </c>
      <c r="G72" s="13">
        <v>40</v>
      </c>
      <c r="H72" s="13">
        <v>40</v>
      </c>
      <c r="I72" s="14">
        <v>384</v>
      </c>
      <c r="K72" s="10"/>
      <c r="L72" s="48"/>
      <c r="M72" s="10"/>
      <c r="N72" s="10"/>
      <c r="O72" s="10"/>
      <c r="P72" s="10"/>
      <c r="Q72" s="10"/>
      <c r="R72" s="10"/>
      <c r="S72" s="10"/>
      <c r="T72" s="10"/>
      <c r="U72" s="10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27" customHeight="1" x14ac:dyDescent="0.25">
      <c r="A73" s="35" t="s">
        <v>20</v>
      </c>
      <c r="B73" s="18">
        <f t="shared" ref="B73:I73" si="40">SUM(B74:B74)</f>
        <v>3013</v>
      </c>
      <c r="C73" s="18">
        <f t="shared" si="40"/>
        <v>16</v>
      </c>
      <c r="D73" s="27">
        <f t="shared" si="40"/>
        <v>32</v>
      </c>
      <c r="E73" s="18">
        <f t="shared" si="40"/>
        <v>568</v>
      </c>
      <c r="F73" s="27">
        <f t="shared" si="40"/>
        <v>2445</v>
      </c>
      <c r="G73" s="18">
        <f t="shared" si="40"/>
        <v>0</v>
      </c>
      <c r="H73" s="18">
        <f t="shared" si="40"/>
        <v>0</v>
      </c>
      <c r="I73" s="27">
        <f t="shared" si="40"/>
        <v>0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20.100000000000001" customHeight="1" x14ac:dyDescent="0.25">
      <c r="A74" s="36" t="s">
        <v>13</v>
      </c>
      <c r="B74" s="18">
        <f>+E74+F74+I74</f>
        <v>3013</v>
      </c>
      <c r="C74" s="13">
        <v>16</v>
      </c>
      <c r="D74" s="14">
        <v>32</v>
      </c>
      <c r="E74" s="13">
        <v>568</v>
      </c>
      <c r="F74" s="14">
        <v>2445</v>
      </c>
      <c r="G74" s="13">
        <v>0</v>
      </c>
      <c r="H74" s="13">
        <v>0</v>
      </c>
      <c r="I74" s="14">
        <v>0</v>
      </c>
      <c r="K74" s="10"/>
      <c r="L74" s="10"/>
      <c r="M74" s="10"/>
      <c r="N74" s="48"/>
      <c r="O74" s="10"/>
      <c r="P74" s="10"/>
      <c r="Q74" s="10"/>
      <c r="R74" s="10"/>
      <c r="S74" s="10"/>
      <c r="T74" s="10"/>
      <c r="U74" s="10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27" customHeight="1" x14ac:dyDescent="0.25">
      <c r="A75" s="35" t="s">
        <v>31</v>
      </c>
      <c r="B75" s="18">
        <f t="shared" ref="B75:I75" si="41">SUM(B76:B76)</f>
        <v>14371</v>
      </c>
      <c r="C75" s="18">
        <f t="shared" si="41"/>
        <v>19</v>
      </c>
      <c r="D75" s="27">
        <f t="shared" si="41"/>
        <v>133</v>
      </c>
      <c r="E75" s="18">
        <f t="shared" si="41"/>
        <v>1646</v>
      </c>
      <c r="F75" s="27">
        <f t="shared" si="41"/>
        <v>12725</v>
      </c>
      <c r="G75" s="18">
        <f t="shared" si="41"/>
        <v>0</v>
      </c>
      <c r="H75" s="18">
        <f t="shared" si="41"/>
        <v>0</v>
      </c>
      <c r="I75" s="27">
        <f t="shared" si="41"/>
        <v>0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20.100000000000001" customHeight="1" x14ac:dyDescent="0.25">
      <c r="A76" s="36" t="s">
        <v>13</v>
      </c>
      <c r="B76" s="18">
        <f t="shared" ref="B76:B78" si="42">+E76+F76+I76</f>
        <v>14371</v>
      </c>
      <c r="C76" s="13">
        <v>19</v>
      </c>
      <c r="D76" s="14">
        <v>133</v>
      </c>
      <c r="E76" s="13">
        <v>1646</v>
      </c>
      <c r="F76" s="14">
        <v>12725</v>
      </c>
      <c r="G76" s="13">
        <v>0</v>
      </c>
      <c r="H76" s="13">
        <v>0</v>
      </c>
      <c r="I76" s="14">
        <v>0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27" customHeight="1" x14ac:dyDescent="0.25">
      <c r="A77" s="35" t="s">
        <v>14</v>
      </c>
      <c r="B77" s="18">
        <f t="shared" ref="B77:I77" si="43">SUM(B78:B78)</f>
        <v>1087</v>
      </c>
      <c r="C77" s="18">
        <f t="shared" si="43"/>
        <v>2</v>
      </c>
      <c r="D77" s="27">
        <f t="shared" si="43"/>
        <v>10</v>
      </c>
      <c r="E77" s="18">
        <f t="shared" si="43"/>
        <v>282</v>
      </c>
      <c r="F77" s="27">
        <f t="shared" si="43"/>
        <v>605</v>
      </c>
      <c r="G77" s="18">
        <f t="shared" si="43"/>
        <v>2</v>
      </c>
      <c r="H77" s="18">
        <f t="shared" si="43"/>
        <v>2</v>
      </c>
      <c r="I77" s="27">
        <f t="shared" si="43"/>
        <v>200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20.100000000000001" customHeight="1" x14ac:dyDescent="0.25">
      <c r="A78" s="36" t="s">
        <v>13</v>
      </c>
      <c r="B78" s="18">
        <f t="shared" si="42"/>
        <v>1087</v>
      </c>
      <c r="C78" s="13">
        <v>2</v>
      </c>
      <c r="D78" s="14">
        <v>10</v>
      </c>
      <c r="E78" s="13">
        <v>282</v>
      </c>
      <c r="F78" s="14">
        <v>605</v>
      </c>
      <c r="G78" s="13">
        <v>2</v>
      </c>
      <c r="H78" s="13">
        <v>2</v>
      </c>
      <c r="I78" s="14">
        <v>200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27" customHeight="1" x14ac:dyDescent="0.25">
      <c r="A79" s="35" t="s">
        <v>15</v>
      </c>
      <c r="B79" s="18">
        <f t="shared" ref="B79:I79" si="44">SUM(B80:B80)</f>
        <v>416</v>
      </c>
      <c r="C79" s="18">
        <f t="shared" si="44"/>
        <v>0</v>
      </c>
      <c r="D79" s="27">
        <f t="shared" si="44"/>
        <v>0</v>
      </c>
      <c r="E79" s="18">
        <f t="shared" si="44"/>
        <v>0</v>
      </c>
      <c r="F79" s="46">
        <f t="shared" si="44"/>
        <v>416</v>
      </c>
      <c r="G79" s="18">
        <f t="shared" si="44"/>
        <v>0</v>
      </c>
      <c r="H79" s="18">
        <f t="shared" si="44"/>
        <v>0</v>
      </c>
      <c r="I79" s="27">
        <f t="shared" si="44"/>
        <v>0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20.100000000000001" customHeight="1" x14ac:dyDescent="0.25">
      <c r="A80" s="36" t="s">
        <v>13</v>
      </c>
      <c r="B80" s="18">
        <f>+E80+F80+I80</f>
        <v>416</v>
      </c>
      <c r="C80" s="13">
        <v>0</v>
      </c>
      <c r="D80" s="14">
        <v>0</v>
      </c>
      <c r="E80" s="13">
        <v>0</v>
      </c>
      <c r="F80" s="14">
        <v>416</v>
      </c>
      <c r="G80" s="13">
        <v>0</v>
      </c>
      <c r="H80" s="13">
        <v>0</v>
      </c>
      <c r="I80" s="14">
        <v>0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27" customHeight="1" x14ac:dyDescent="0.25">
      <c r="A81" s="35" t="s">
        <v>27</v>
      </c>
      <c r="B81" s="18">
        <f t="shared" ref="B81:I81" si="45">SUM(B82:B82)</f>
        <v>35</v>
      </c>
      <c r="C81" s="18">
        <f t="shared" si="45"/>
        <v>0</v>
      </c>
      <c r="D81" s="27">
        <f t="shared" si="45"/>
        <v>0</v>
      </c>
      <c r="E81" s="18">
        <f t="shared" si="45"/>
        <v>0</v>
      </c>
      <c r="F81" s="27">
        <f t="shared" si="45"/>
        <v>35</v>
      </c>
      <c r="G81" s="18">
        <f t="shared" si="45"/>
        <v>0</v>
      </c>
      <c r="H81" s="18">
        <f t="shared" si="45"/>
        <v>0</v>
      </c>
      <c r="I81" s="27">
        <f t="shared" si="45"/>
        <v>0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20.100000000000001" customHeight="1" x14ac:dyDescent="0.25">
      <c r="A82" s="36" t="s">
        <v>13</v>
      </c>
      <c r="B82" s="18">
        <f>+E82+F82+I82</f>
        <v>35</v>
      </c>
      <c r="C82" s="13"/>
      <c r="D82" s="14"/>
      <c r="E82" s="13"/>
      <c r="F82" s="14">
        <v>35</v>
      </c>
      <c r="G82" s="13"/>
      <c r="H82" s="13"/>
      <c r="I82" s="14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x14ac:dyDescent="0.25">
      <c r="A83" s="34" t="s">
        <v>28</v>
      </c>
      <c r="B83" s="18">
        <f t="shared" ref="B83:I83" si="46">B84+B86+B88+B90+B92+B94+B97+B99+B101+B103</f>
        <v>38065</v>
      </c>
      <c r="C83" s="18">
        <f t="shared" si="46"/>
        <v>803</v>
      </c>
      <c r="D83" s="18">
        <f t="shared" si="46"/>
        <v>903</v>
      </c>
      <c r="E83" s="18">
        <f t="shared" si="46"/>
        <v>28775</v>
      </c>
      <c r="F83" s="18">
        <f t="shared" si="46"/>
        <v>6100</v>
      </c>
      <c r="G83" s="18">
        <f t="shared" si="46"/>
        <v>328</v>
      </c>
      <c r="H83" s="18">
        <f t="shared" si="46"/>
        <v>334</v>
      </c>
      <c r="I83" s="27">
        <f t="shared" si="46"/>
        <v>3190</v>
      </c>
      <c r="K83" s="10"/>
      <c r="L83" s="48"/>
      <c r="M83" s="10"/>
      <c r="N83" s="10"/>
      <c r="O83" s="10"/>
      <c r="P83" s="10"/>
      <c r="Q83" s="10"/>
      <c r="R83" s="10"/>
      <c r="S83" s="10"/>
      <c r="T83" s="10"/>
      <c r="U83" s="10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27" customHeight="1" x14ac:dyDescent="0.25">
      <c r="A84" s="35" t="s">
        <v>12</v>
      </c>
      <c r="B84" s="18">
        <f t="shared" ref="B84:I84" si="47">SUM(B85:B85)</f>
        <v>17027</v>
      </c>
      <c r="C84" s="18">
        <f t="shared" si="47"/>
        <v>792</v>
      </c>
      <c r="D84" s="27">
        <f t="shared" si="47"/>
        <v>792</v>
      </c>
      <c r="E84" s="18">
        <f t="shared" si="47"/>
        <v>9706</v>
      </c>
      <c r="F84" s="27">
        <f t="shared" si="47"/>
        <v>4548</v>
      </c>
      <c r="G84" s="18">
        <f t="shared" si="47"/>
        <v>324</v>
      </c>
      <c r="H84" s="18">
        <f t="shared" si="47"/>
        <v>324</v>
      </c>
      <c r="I84" s="27">
        <f t="shared" si="47"/>
        <v>2773</v>
      </c>
      <c r="J84" s="48"/>
      <c r="K84" s="48"/>
      <c r="L84" s="48"/>
      <c r="M84" s="48"/>
      <c r="N84" s="10"/>
      <c r="O84" s="10"/>
      <c r="P84" s="10"/>
      <c r="Q84" s="10"/>
      <c r="R84" s="10"/>
      <c r="S84" s="10"/>
      <c r="T84" s="10"/>
      <c r="U84" s="10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20.100000000000001" customHeight="1" x14ac:dyDescent="0.25">
      <c r="A85" s="36" t="s">
        <v>13</v>
      </c>
      <c r="B85" s="18">
        <f>+E85+F85+I85</f>
        <v>17027</v>
      </c>
      <c r="C85" s="2">
        <v>792</v>
      </c>
      <c r="D85" s="2">
        <v>792</v>
      </c>
      <c r="E85" s="2">
        <v>9706</v>
      </c>
      <c r="F85" s="2">
        <v>4548</v>
      </c>
      <c r="G85" s="2">
        <v>324</v>
      </c>
      <c r="H85" s="2">
        <v>324</v>
      </c>
      <c r="I85" s="26">
        <v>2773</v>
      </c>
      <c r="K85" s="48"/>
      <c r="L85" s="48"/>
      <c r="M85" s="10"/>
      <c r="N85" s="10"/>
      <c r="O85" s="10"/>
      <c r="P85" s="10"/>
      <c r="Q85" s="10"/>
      <c r="R85" s="10"/>
      <c r="S85" s="10"/>
      <c r="T85" s="10"/>
      <c r="U85" s="10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20.100000000000001" customHeight="1" x14ac:dyDescent="0.25">
      <c r="A86" s="35" t="s">
        <v>20</v>
      </c>
      <c r="B86" s="18">
        <f t="shared" ref="B86:I86" si="48">SUM(B87:B87)</f>
        <v>3</v>
      </c>
      <c r="C86" s="18">
        <f t="shared" si="48"/>
        <v>0</v>
      </c>
      <c r="D86" s="27">
        <f t="shared" si="48"/>
        <v>0</v>
      </c>
      <c r="E86" s="18">
        <f t="shared" si="48"/>
        <v>0</v>
      </c>
      <c r="F86" s="27">
        <f t="shared" si="48"/>
        <v>3</v>
      </c>
      <c r="G86" s="18">
        <f t="shared" si="48"/>
        <v>0</v>
      </c>
      <c r="H86" s="18">
        <f t="shared" si="48"/>
        <v>0</v>
      </c>
      <c r="I86" s="27">
        <f t="shared" si="48"/>
        <v>0</v>
      </c>
      <c r="K86" s="10"/>
      <c r="L86" s="48"/>
      <c r="M86" s="10"/>
      <c r="N86" s="10"/>
      <c r="O86" s="10"/>
      <c r="P86" s="10"/>
      <c r="Q86" s="10"/>
      <c r="R86" s="10"/>
      <c r="S86" s="10"/>
      <c r="T86" s="10"/>
      <c r="U86" s="10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20.100000000000001" customHeight="1" x14ac:dyDescent="0.25">
      <c r="A87" s="36" t="s">
        <v>13</v>
      </c>
      <c r="B87" s="18">
        <f>+E87+F87+I87</f>
        <v>3</v>
      </c>
      <c r="C87" s="2">
        <v>0</v>
      </c>
      <c r="D87" s="2">
        <v>0</v>
      </c>
      <c r="E87" s="2">
        <v>0</v>
      </c>
      <c r="F87" s="2">
        <v>3</v>
      </c>
      <c r="G87" s="2">
        <v>0</v>
      </c>
      <c r="H87" s="2">
        <v>0</v>
      </c>
      <c r="I87" s="26">
        <v>0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20.100000000000001" customHeight="1" x14ac:dyDescent="0.25">
      <c r="A88" s="35" t="s">
        <v>31</v>
      </c>
      <c r="B88" s="18">
        <f t="shared" ref="B88:I88" si="49">SUM(B89:B89)</f>
        <v>1766</v>
      </c>
      <c r="C88" s="18">
        <f t="shared" si="49"/>
        <v>2</v>
      </c>
      <c r="D88" s="27">
        <f t="shared" si="49"/>
        <v>64</v>
      </c>
      <c r="E88" s="18">
        <f t="shared" si="49"/>
        <v>1766</v>
      </c>
      <c r="F88" s="27">
        <f t="shared" si="49"/>
        <v>0</v>
      </c>
      <c r="G88" s="18">
        <f t="shared" si="49"/>
        <v>0</v>
      </c>
      <c r="H88" s="18">
        <f t="shared" si="49"/>
        <v>0</v>
      </c>
      <c r="I88" s="27">
        <f t="shared" si="49"/>
        <v>0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20.100000000000001" customHeight="1" x14ac:dyDescent="0.25">
      <c r="A89" s="36" t="s">
        <v>13</v>
      </c>
      <c r="B89" s="18">
        <f>+E89+F89+I89</f>
        <v>1766</v>
      </c>
      <c r="C89" s="2">
        <v>2</v>
      </c>
      <c r="D89" s="2">
        <v>64</v>
      </c>
      <c r="E89" s="2">
        <v>1766</v>
      </c>
      <c r="F89" s="2">
        <v>0</v>
      </c>
      <c r="G89" s="2">
        <v>0</v>
      </c>
      <c r="H89" s="2">
        <v>0</v>
      </c>
      <c r="I89" s="26">
        <v>0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27" customHeight="1" x14ac:dyDescent="0.25">
      <c r="A90" s="35" t="s">
        <v>14</v>
      </c>
      <c r="B90" s="18">
        <f t="shared" ref="B90:I90" si="50">SUM(B91:B91)</f>
        <v>3936</v>
      </c>
      <c r="C90" s="18">
        <f t="shared" si="50"/>
        <v>4</v>
      </c>
      <c r="D90" s="27">
        <f t="shared" si="50"/>
        <v>18</v>
      </c>
      <c r="E90" s="18">
        <f t="shared" si="50"/>
        <v>2603</v>
      </c>
      <c r="F90" s="27">
        <f t="shared" si="50"/>
        <v>964</v>
      </c>
      <c r="G90" s="18">
        <f t="shared" si="50"/>
        <v>1</v>
      </c>
      <c r="H90" s="18">
        <f t="shared" si="50"/>
        <v>1</v>
      </c>
      <c r="I90" s="27">
        <f t="shared" si="50"/>
        <v>369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8.95" customHeight="1" x14ac:dyDescent="0.25">
      <c r="A91" s="36" t="s">
        <v>13</v>
      </c>
      <c r="B91" s="18">
        <f>+E91+F91+I91</f>
        <v>3936</v>
      </c>
      <c r="C91" s="2">
        <v>4</v>
      </c>
      <c r="D91" s="2">
        <v>18</v>
      </c>
      <c r="E91" s="2">
        <v>2603</v>
      </c>
      <c r="F91" s="2">
        <v>964</v>
      </c>
      <c r="G91" s="2">
        <v>1</v>
      </c>
      <c r="H91" s="2">
        <v>1</v>
      </c>
      <c r="I91" s="26">
        <v>369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27" customHeight="1" x14ac:dyDescent="0.25">
      <c r="A92" s="35" t="s">
        <v>15</v>
      </c>
      <c r="B92" s="18">
        <f t="shared" ref="B92:I92" si="51">SUM(B93:B93)</f>
        <v>555</v>
      </c>
      <c r="C92" s="18">
        <f t="shared" si="51"/>
        <v>1</v>
      </c>
      <c r="D92" s="27">
        <f t="shared" si="51"/>
        <v>6</v>
      </c>
      <c r="E92" s="50">
        <f t="shared" si="51"/>
        <v>555</v>
      </c>
      <c r="F92" s="27">
        <f t="shared" si="51"/>
        <v>0</v>
      </c>
      <c r="G92" s="18">
        <f t="shared" si="51"/>
        <v>0</v>
      </c>
      <c r="H92" s="18">
        <f t="shared" si="51"/>
        <v>0</v>
      </c>
      <c r="I92" s="27">
        <f t="shared" si="51"/>
        <v>0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8" customHeight="1" x14ac:dyDescent="0.25">
      <c r="A93" s="36" t="s">
        <v>13</v>
      </c>
      <c r="B93" s="18">
        <f>+E93+F93+I93</f>
        <v>555</v>
      </c>
      <c r="C93" s="2">
        <v>1</v>
      </c>
      <c r="D93" s="2">
        <v>6</v>
      </c>
      <c r="E93" s="2">
        <v>555</v>
      </c>
      <c r="F93" s="2">
        <v>0</v>
      </c>
      <c r="G93" s="2">
        <v>0</v>
      </c>
      <c r="H93" s="2">
        <v>0</v>
      </c>
      <c r="I93" s="26">
        <v>0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27" customHeight="1" x14ac:dyDescent="0.25">
      <c r="A94" s="35" t="s">
        <v>37</v>
      </c>
      <c r="B94" s="18">
        <f t="shared" ref="B94:I94" si="52">SUM(B95:B95)</f>
        <v>96</v>
      </c>
      <c r="C94" s="18">
        <f t="shared" si="52"/>
        <v>0</v>
      </c>
      <c r="D94" s="27">
        <f t="shared" si="52"/>
        <v>0</v>
      </c>
      <c r="E94" s="18">
        <f t="shared" si="52"/>
        <v>0</v>
      </c>
      <c r="F94" s="27">
        <f t="shared" si="52"/>
        <v>96</v>
      </c>
      <c r="G94" s="18">
        <f t="shared" si="52"/>
        <v>0</v>
      </c>
      <c r="H94" s="18">
        <f t="shared" si="52"/>
        <v>0</v>
      </c>
      <c r="I94" s="27">
        <f t="shared" si="52"/>
        <v>0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8" customHeight="1" x14ac:dyDescent="0.25">
      <c r="A95" s="36" t="s">
        <v>13</v>
      </c>
      <c r="B95" s="18">
        <f>+E95+F95+I95</f>
        <v>96</v>
      </c>
      <c r="C95" s="2">
        <v>0</v>
      </c>
      <c r="D95" s="2">
        <v>0</v>
      </c>
      <c r="E95" s="2">
        <v>0</v>
      </c>
      <c r="F95" s="2">
        <v>96</v>
      </c>
      <c r="G95" s="2">
        <v>0</v>
      </c>
      <c r="H95" s="2">
        <v>0</v>
      </c>
      <c r="I95" s="26">
        <v>0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28.5" customHeight="1" x14ac:dyDescent="0.25">
      <c r="A96" s="34" t="s">
        <v>44</v>
      </c>
      <c r="B96" s="18">
        <v>0</v>
      </c>
      <c r="C96" s="2">
        <v>0</v>
      </c>
      <c r="D96" s="26">
        <v>0</v>
      </c>
      <c r="E96" s="2">
        <v>0</v>
      </c>
      <c r="F96" s="26">
        <v>0</v>
      </c>
      <c r="G96" s="2">
        <v>0</v>
      </c>
      <c r="H96" s="2">
        <v>0</v>
      </c>
      <c r="I96" s="26">
        <v>0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27" customHeight="1" x14ac:dyDescent="0.25">
      <c r="A97" s="35" t="s">
        <v>16</v>
      </c>
      <c r="B97" s="18">
        <f t="shared" ref="B97:I97" si="53">SUM(B98:B98)</f>
        <v>332</v>
      </c>
      <c r="C97" s="18">
        <v>0</v>
      </c>
      <c r="D97" s="27">
        <f t="shared" si="53"/>
        <v>0</v>
      </c>
      <c r="E97" s="18">
        <f t="shared" si="53"/>
        <v>0</v>
      </c>
      <c r="F97" s="27">
        <f t="shared" si="53"/>
        <v>328</v>
      </c>
      <c r="G97" s="18">
        <f t="shared" si="53"/>
        <v>2</v>
      </c>
      <c r="H97" s="18">
        <f t="shared" si="53"/>
        <v>5</v>
      </c>
      <c r="I97" s="27">
        <f t="shared" si="53"/>
        <v>4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8" customHeight="1" x14ac:dyDescent="0.25">
      <c r="A98" s="36" t="s">
        <v>13</v>
      </c>
      <c r="B98" s="18">
        <f>+E98+F98+I98</f>
        <v>332</v>
      </c>
      <c r="C98" s="2">
        <v>0</v>
      </c>
      <c r="D98" s="2">
        <v>0</v>
      </c>
      <c r="E98" s="2">
        <v>0</v>
      </c>
      <c r="F98" s="2">
        <v>328</v>
      </c>
      <c r="G98" s="2">
        <v>2</v>
      </c>
      <c r="H98" s="2">
        <v>5</v>
      </c>
      <c r="I98" s="26">
        <v>4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27" customHeight="1" x14ac:dyDescent="0.25">
      <c r="A99" s="35" t="s">
        <v>17</v>
      </c>
      <c r="B99" s="18">
        <f t="shared" ref="B99:I99" si="54">SUM(B100:B100)</f>
        <v>53</v>
      </c>
      <c r="C99" s="18">
        <f t="shared" si="54"/>
        <v>0</v>
      </c>
      <c r="D99" s="27">
        <f t="shared" si="54"/>
        <v>0</v>
      </c>
      <c r="E99" s="18">
        <f t="shared" si="54"/>
        <v>0</v>
      </c>
      <c r="F99" s="27">
        <f t="shared" si="54"/>
        <v>9</v>
      </c>
      <c r="G99" s="18">
        <f t="shared" si="54"/>
        <v>1</v>
      </c>
      <c r="H99" s="18">
        <f t="shared" si="54"/>
        <v>4</v>
      </c>
      <c r="I99" s="27">
        <f t="shared" si="54"/>
        <v>44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8.95" customHeight="1" x14ac:dyDescent="0.25">
      <c r="A100" s="36" t="s">
        <v>13</v>
      </c>
      <c r="B100" s="18">
        <f>+E100+F100+I100</f>
        <v>53</v>
      </c>
      <c r="C100" s="2">
        <v>0</v>
      </c>
      <c r="D100" s="2">
        <v>0</v>
      </c>
      <c r="E100" s="2">
        <v>0</v>
      </c>
      <c r="F100" s="2">
        <v>9</v>
      </c>
      <c r="G100" s="2">
        <v>1</v>
      </c>
      <c r="H100" s="2">
        <v>4</v>
      </c>
      <c r="I100" s="26">
        <v>44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27" customHeight="1" x14ac:dyDescent="0.25">
      <c r="A101" s="35" t="s">
        <v>18</v>
      </c>
      <c r="B101" s="18">
        <f t="shared" ref="B101:I101" si="55">SUM(B102:B102)</f>
        <v>3435</v>
      </c>
      <c r="C101" s="18">
        <f t="shared" si="55"/>
        <v>1</v>
      </c>
      <c r="D101" s="27">
        <f t="shared" si="55"/>
        <v>3</v>
      </c>
      <c r="E101" s="18">
        <f t="shared" si="55"/>
        <v>3435</v>
      </c>
      <c r="F101" s="27">
        <f t="shared" si="55"/>
        <v>0</v>
      </c>
      <c r="G101" s="18">
        <f t="shared" si="55"/>
        <v>0</v>
      </c>
      <c r="H101" s="18">
        <f t="shared" si="55"/>
        <v>0</v>
      </c>
      <c r="I101" s="27">
        <f t="shared" si="55"/>
        <v>0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8.95" customHeight="1" x14ac:dyDescent="0.25">
      <c r="A102" s="36" t="s">
        <v>13</v>
      </c>
      <c r="B102" s="18">
        <f>+E102+F102+I102</f>
        <v>3435</v>
      </c>
      <c r="C102" s="2">
        <v>1</v>
      </c>
      <c r="D102" s="2">
        <v>3</v>
      </c>
      <c r="E102" s="2">
        <v>3435</v>
      </c>
      <c r="F102" s="2">
        <v>0</v>
      </c>
      <c r="G102" s="2">
        <v>0</v>
      </c>
      <c r="H102" s="2">
        <v>0</v>
      </c>
      <c r="I102" s="26">
        <v>0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27" customHeight="1" x14ac:dyDescent="0.25">
      <c r="A103" s="40" t="s">
        <v>32</v>
      </c>
      <c r="B103" s="18">
        <f t="shared" ref="B103:I103" si="56">SUM(B104:B104)</f>
        <v>10862</v>
      </c>
      <c r="C103" s="18">
        <f t="shared" si="56"/>
        <v>3</v>
      </c>
      <c r="D103" s="27">
        <f t="shared" si="56"/>
        <v>20</v>
      </c>
      <c r="E103" s="18">
        <f t="shared" si="56"/>
        <v>10710</v>
      </c>
      <c r="F103" s="27">
        <f t="shared" si="56"/>
        <v>152</v>
      </c>
      <c r="G103" s="18">
        <f t="shared" si="56"/>
        <v>0</v>
      </c>
      <c r="H103" s="18">
        <f t="shared" si="56"/>
        <v>0</v>
      </c>
      <c r="I103" s="27">
        <f t="shared" si="56"/>
        <v>0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8.95" customHeight="1" x14ac:dyDescent="0.25">
      <c r="A104" s="39" t="s">
        <v>13</v>
      </c>
      <c r="B104" s="18">
        <f>+E104+F104+I104</f>
        <v>10862</v>
      </c>
      <c r="C104" s="2">
        <v>3</v>
      </c>
      <c r="D104" s="2">
        <v>20</v>
      </c>
      <c r="E104" s="2">
        <v>10710</v>
      </c>
      <c r="F104" s="2">
        <v>152</v>
      </c>
      <c r="G104" s="2">
        <v>0</v>
      </c>
      <c r="H104" s="2">
        <v>0</v>
      </c>
      <c r="I104" s="26">
        <v>0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x14ac:dyDescent="0.25">
      <c r="A105" s="41"/>
      <c r="B105" s="20"/>
      <c r="C105" s="20"/>
      <c r="D105" s="21"/>
      <c r="E105" s="20"/>
      <c r="F105" s="21"/>
      <c r="G105" s="20"/>
      <c r="H105" s="20"/>
      <c r="I105" s="31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8" customHeight="1" x14ac:dyDescent="0.25">
      <c r="A106" s="4" t="s">
        <v>45</v>
      </c>
      <c r="B106" s="5"/>
      <c r="C106" s="5"/>
      <c r="D106" s="5"/>
      <c r="E106" s="5"/>
      <c r="F106" s="5"/>
      <c r="G106" s="5"/>
      <c r="H106" s="5"/>
      <c r="I106" s="1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x14ac:dyDescent="0.25">
      <c r="A107" s="6" t="s">
        <v>46</v>
      </c>
      <c r="B107" s="5"/>
      <c r="C107" s="5"/>
      <c r="D107" s="5"/>
      <c r="E107" s="5"/>
      <c r="F107" s="5"/>
      <c r="G107" s="5"/>
      <c r="H107" s="5"/>
      <c r="I107" s="1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x14ac:dyDescent="0.25">
      <c r="A108" s="5" t="s">
        <v>39</v>
      </c>
      <c r="B108" s="5"/>
      <c r="C108" s="5"/>
      <c r="D108" s="5"/>
      <c r="E108" s="5"/>
      <c r="F108" s="5"/>
      <c r="G108" s="5"/>
      <c r="H108" s="5"/>
      <c r="I108" s="1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x14ac:dyDescent="0.25">
      <c r="A109" s="5" t="s">
        <v>52</v>
      </c>
      <c r="B109" s="7"/>
      <c r="C109" s="8"/>
      <c r="D109" s="8"/>
      <c r="E109" s="8"/>
      <c r="F109" s="8"/>
      <c r="G109" s="8"/>
      <c r="H109" s="8"/>
      <c r="I109" s="1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x14ac:dyDescent="0.25">
      <c r="A110" s="5" t="s">
        <v>41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x14ac:dyDescent="0.25">
      <c r="A111" s="5" t="s">
        <v>47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x14ac:dyDescent="0.25">
      <c r="A112" s="5" t="s">
        <v>48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x14ac:dyDescent="0.25">
      <c r="A113" s="7" t="s">
        <v>29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x14ac:dyDescent="0.25">
      <c r="A114" s="5" t="s">
        <v>30</v>
      </c>
      <c r="I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x14ac:dyDescent="0.25">
      <c r="A115" s="1" t="s">
        <v>49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x14ac:dyDescent="0.25"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x14ac:dyDescent="0.25"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x14ac:dyDescent="0.25"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x14ac:dyDescent="0.25"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x14ac:dyDescent="0.25"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x14ac:dyDescent="0.25">
      <c r="K121" s="10"/>
    </row>
    <row r="122" spans="1:31" x14ac:dyDescent="0.25">
      <c r="K122" s="10"/>
    </row>
    <row r="123" spans="1:31" x14ac:dyDescent="0.25">
      <c r="K123" s="10"/>
    </row>
    <row r="124" spans="1:31" x14ac:dyDescent="0.25">
      <c r="K124" s="10"/>
    </row>
    <row r="125" spans="1:31" x14ac:dyDescent="0.25">
      <c r="K125" s="10"/>
    </row>
    <row r="126" spans="1:31" x14ac:dyDescent="0.25">
      <c r="K126" s="10"/>
    </row>
    <row r="127" spans="1:31" x14ac:dyDescent="0.25">
      <c r="K127" s="10"/>
    </row>
    <row r="128" spans="1:31" x14ac:dyDescent="0.25">
      <c r="K128" s="10"/>
    </row>
    <row r="129" spans="11:11" x14ac:dyDescent="0.25">
      <c r="K129" s="10"/>
    </row>
    <row r="130" spans="11:11" x14ac:dyDescent="0.25">
      <c r="K130" s="10"/>
    </row>
    <row r="131" spans="11:11" x14ac:dyDescent="0.25">
      <c r="K131" s="10"/>
    </row>
    <row r="132" spans="11:11" x14ac:dyDescent="0.25">
      <c r="K132" s="10"/>
    </row>
    <row r="133" spans="11:11" x14ac:dyDescent="0.25">
      <c r="K133" s="10"/>
    </row>
    <row r="134" spans="11:11" x14ac:dyDescent="0.25">
      <c r="K134" s="10"/>
    </row>
    <row r="135" spans="11:11" x14ac:dyDescent="0.25">
      <c r="K135" s="10"/>
    </row>
    <row r="136" spans="11:11" x14ac:dyDescent="0.25">
      <c r="K136" s="10"/>
    </row>
    <row r="137" spans="11:11" x14ac:dyDescent="0.25">
      <c r="K137" s="10"/>
    </row>
    <row r="138" spans="11:11" x14ac:dyDescent="0.25">
      <c r="K138" s="10"/>
    </row>
    <row r="139" spans="11:11" x14ac:dyDescent="0.25">
      <c r="K139" s="10"/>
    </row>
    <row r="140" spans="11:11" x14ac:dyDescent="0.25">
      <c r="K140" s="10"/>
    </row>
    <row r="141" spans="11:11" x14ac:dyDescent="0.25">
      <c r="K141" s="10"/>
    </row>
    <row r="142" spans="11:11" x14ac:dyDescent="0.25">
      <c r="K142" s="10"/>
    </row>
    <row r="143" spans="11:11" x14ac:dyDescent="0.25">
      <c r="K143" s="10"/>
    </row>
    <row r="144" spans="11:11" x14ac:dyDescent="0.25">
      <c r="K144" s="10"/>
    </row>
    <row r="145" spans="11:11" x14ac:dyDescent="0.25">
      <c r="K145" s="10"/>
    </row>
    <row r="146" spans="11:11" x14ac:dyDescent="0.25">
      <c r="K146" s="10"/>
    </row>
    <row r="147" spans="11:11" x14ac:dyDescent="0.25">
      <c r="K147" s="10"/>
    </row>
  </sheetData>
  <mergeCells count="10">
    <mergeCell ref="A8:A10"/>
    <mergeCell ref="B8:B10"/>
    <mergeCell ref="C8:F8"/>
    <mergeCell ref="G8:I9"/>
    <mergeCell ref="C9:E9"/>
    <mergeCell ref="A1:I1"/>
    <mergeCell ref="A2:I2"/>
    <mergeCell ref="A3:I3"/>
    <mergeCell ref="A5:I5"/>
    <mergeCell ref="A6:I6"/>
  </mergeCells>
  <pageMargins left="0.74803149606299213" right="0.74803149606299213" top="0.98425196850393704" bottom="0.98425196850393704" header="0.19685039370078741" footer="0"/>
  <pageSetup scale="59" orientation="portrait" r:id="rId1"/>
  <ignoredErrors>
    <ignoredError sqref="B17 B38 B58:B59 B60 B62 B72 B73:B74 B75:B76 B81:B82 B80 B79 B16:I16 B18:I18 B24 B34:H34 B36:I36 F38:I38 C42:I42 C46:I46 C52:I52 B57:C57 B61 B32 B77:B78 G61:I61 G57:I57 G65 B66 B64 B63 B67 B65 B15 B19 B23 B85:B89 B98:B103 B90:B95 B21 B22 B26 B40 B42 B44 B52 B50 B46 B48 B39 B49 B47 B51 B53:B54 B45 B43 B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Cuadro_3</vt:lpstr>
      <vt:lpstr>Cuadro_3!Área_de_impresión</vt:lpstr>
      <vt:lpstr>Cuadro_3!Títulos_a_imprimir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2024-04-26T23:07:40Z</cp:lastPrinted>
  <dcterms:created xsi:type="dcterms:W3CDTF">2022-03-04T17:09:21Z</dcterms:created>
  <dcterms:modified xsi:type="dcterms:W3CDTF">2024-05-16T19:45:26Z</dcterms:modified>
</cp:coreProperties>
</file>